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activeTab="0"/>
  </bookViews>
  <sheets>
    <sheet name="Лоты 1" sheetId="1" r:id="rId1"/>
    <sheet name="Лоты 2" sheetId="2" r:id="rId2"/>
    <sheet name="Лоты 3" sheetId="3" r:id="rId3"/>
    <sheet name="Лоты 4" sheetId="4" r:id="rId4"/>
    <sheet name="Лоты 5" sheetId="5" r:id="rId5"/>
    <sheet name="Лоты 6" sheetId="6" r:id="rId6"/>
    <sheet name="Лоты 1-6" sheetId="7" r:id="rId7"/>
  </sheets>
  <definedNames>
    <definedName name="_xlnm.Print_Area" localSheetId="0">'Лоты 1'!$A$1:$G$100</definedName>
    <definedName name="_xlnm.Print_Area" localSheetId="6">'Лоты 1-6'!$A$1:$G$632</definedName>
    <definedName name="_xlnm.Print_Area" localSheetId="1">'Лоты 2'!$A$1:$G$186</definedName>
    <definedName name="_xlnm.Print_Area" localSheetId="2">'Лоты 3'!$A$1:$G$165</definedName>
    <definedName name="_xlnm.Print_Area" localSheetId="3">'Лоты 4'!$A$1:$G$36</definedName>
    <definedName name="_xlnm.Print_Area" localSheetId="4">'Лоты 5'!$A$1:$G$99</definedName>
    <definedName name="_xlnm.Print_Area" localSheetId="5">'Лоты 6'!$A$1:$G$45</definedName>
  </definedNames>
  <calcPr fullCalcOnLoad="1"/>
</workbook>
</file>

<file path=xl/sharedStrings.xml><?xml version="1.0" encoding="utf-8"?>
<sst xmlns="http://schemas.openxmlformats.org/spreadsheetml/2006/main" count="1790" uniqueCount="288">
  <si>
    <t>время Московское</t>
  </si>
  <si>
    <t xml:space="preserve">категория поезда </t>
  </si>
  <si>
    <t>пригородный</t>
  </si>
  <si>
    <t>№ поезда</t>
  </si>
  <si>
    <t>начальный и конечный пункт следования</t>
  </si>
  <si>
    <t xml:space="preserve">период времени года </t>
  </si>
  <si>
    <t>Наименование операции</t>
  </si>
  <si>
    <t>Начало</t>
  </si>
  <si>
    <t>Окончание</t>
  </si>
  <si>
    <t>Время                   (час, мин)</t>
  </si>
  <si>
    <t>Итого по явке:</t>
  </si>
  <si>
    <t>К оплате:</t>
  </si>
  <si>
    <t>На одного чел.</t>
  </si>
  <si>
    <t>М А Р Ш Р У Т  № 1</t>
  </si>
  <si>
    <t>М А Р Ш Р У Т  № 3</t>
  </si>
  <si>
    <t>Чусовская - Европейская</t>
  </si>
  <si>
    <t>Европейская - Чусовская</t>
  </si>
  <si>
    <t>Углеуральская - Калийная</t>
  </si>
  <si>
    <t>Комарихинская - Чусовская</t>
  </si>
  <si>
    <t>Кизел - Чусовская</t>
  </si>
  <si>
    <t>Чусовская - Кизел</t>
  </si>
  <si>
    <t>зима - лето</t>
  </si>
  <si>
    <t>Пермь-2 - Дивья</t>
  </si>
  <si>
    <t>Дивья - Пермь-2</t>
  </si>
  <si>
    <t>Пермь-2 - Ярино</t>
  </si>
  <si>
    <t>Ярино - Пермь-2</t>
  </si>
  <si>
    <t>Пермь-2 - Кизел</t>
  </si>
  <si>
    <t>Кизел - Пермь-2</t>
  </si>
  <si>
    <t>Пермь-2 - Боковая</t>
  </si>
  <si>
    <t>Боковая - Пермь-2</t>
  </si>
  <si>
    <t>Пермь-2 - Чусовская</t>
  </si>
  <si>
    <t>Пермь-2 - Селянка (загонка)</t>
  </si>
  <si>
    <t>Чусовская - Пермь-2</t>
  </si>
  <si>
    <t>Балезино - Пермь-2</t>
  </si>
  <si>
    <t>Пермь-2 - Верещагино</t>
  </si>
  <si>
    <t>Верещагино - Пермь-2</t>
  </si>
  <si>
    <t xml:space="preserve">М А Р Ш Р У Т  № 2 </t>
  </si>
  <si>
    <t>Пермь-2 - Кунгур</t>
  </si>
  <si>
    <t>Пермь-2 - Кукуштан (загонка)</t>
  </si>
  <si>
    <t>Кишерть - Пермь-2</t>
  </si>
  <si>
    <t>Кукуштан - Пермь-2</t>
  </si>
  <si>
    <t>Пермь-2 - Кишерть</t>
  </si>
  <si>
    <t>Пермь-2 - Кордон</t>
  </si>
  <si>
    <t>Пермь -2 - Балезино</t>
  </si>
  <si>
    <t xml:space="preserve">Балезино - Пермь-2 </t>
  </si>
  <si>
    <r>
      <t xml:space="preserve">охраны по направлению </t>
    </r>
    <r>
      <rPr>
        <b/>
        <sz val="18"/>
        <rFont val="Cambria"/>
        <family val="1"/>
      </rPr>
      <t>Пермь-2 - Кордон</t>
    </r>
  </si>
  <si>
    <t>Селянка - Пермь-2</t>
  </si>
  <si>
    <t>6262/6261</t>
  </si>
  <si>
    <t>Калийная - Чусовская</t>
  </si>
  <si>
    <t>Чусовская - Калийная</t>
  </si>
  <si>
    <t>Пермь-2 - Пашия</t>
  </si>
  <si>
    <t>Пашия - Пермь-2</t>
  </si>
  <si>
    <t>Пермь-2 - Теплая гора</t>
  </si>
  <si>
    <t>Теплая гора - Пермь-2</t>
  </si>
  <si>
    <t>Пермь-2 - Балезино - Григорьевская - Пермь-2</t>
  </si>
  <si>
    <t>Пермь-2 - Кордон - Шаля</t>
  </si>
  <si>
    <t>Шаля - Кордон - Пермь-2</t>
  </si>
  <si>
    <t>Пермь-2 - Кордон - Шаля - Пермь-2</t>
  </si>
  <si>
    <t>Лот 1 (Пермь-2 - Григорьевская - Верещагино - Балезино)</t>
  </si>
  <si>
    <t>зима</t>
  </si>
  <si>
    <t>лето</t>
  </si>
  <si>
    <r>
      <t xml:space="preserve">М А Р Ш Р У Т  № 1/1 </t>
    </r>
    <r>
      <rPr>
        <b/>
        <i/>
        <sz val="18"/>
        <rFont val="Cambria"/>
        <family val="1"/>
      </rPr>
      <t>(рабочие дни)</t>
    </r>
  </si>
  <si>
    <r>
      <t xml:space="preserve">охраны по направлению </t>
    </r>
    <r>
      <rPr>
        <b/>
        <sz val="18"/>
        <rFont val="Cambria"/>
        <family val="1"/>
      </rPr>
      <t xml:space="preserve">Пермь-2 - Шаля </t>
    </r>
  </si>
  <si>
    <t>Чусовская - Кын</t>
  </si>
  <si>
    <t>Кын - Чусовская</t>
  </si>
  <si>
    <t>Кын - Кузино</t>
  </si>
  <si>
    <t>Кузино - Кын</t>
  </si>
  <si>
    <r>
      <t xml:space="preserve">М А Р Ш Р У Т  № 1/2 </t>
    </r>
    <r>
      <rPr>
        <b/>
        <i/>
        <sz val="18"/>
        <rFont val="Cambria"/>
        <family val="1"/>
      </rPr>
      <t>(сб, вс, праздн.)</t>
    </r>
  </si>
  <si>
    <t>,</t>
  </si>
  <si>
    <t>Пермь-2 - Парма</t>
  </si>
  <si>
    <t>Парма - Пермь-1</t>
  </si>
  <si>
    <t>Пермь-1 - Парма</t>
  </si>
  <si>
    <t>Парма - Пермь-2</t>
  </si>
  <si>
    <t>6254/7184</t>
  </si>
  <si>
    <t>6875/6253</t>
  </si>
  <si>
    <t>6254/7182</t>
  </si>
  <si>
    <t>7181/6253</t>
  </si>
  <si>
    <t>Калийная - Кизел</t>
  </si>
  <si>
    <t>6268/6267</t>
  </si>
  <si>
    <t>Охрана поезда на станции оборота</t>
  </si>
  <si>
    <t>на ст. оборота</t>
  </si>
  <si>
    <t xml:space="preserve">в пути </t>
  </si>
  <si>
    <t>Переход с поезда на поезд</t>
  </si>
  <si>
    <t>Регламентированный перерыв</t>
  </si>
  <si>
    <t>№№  поездов</t>
  </si>
  <si>
    <t>6007/6063</t>
  </si>
  <si>
    <t>Охрана поезда на станции Пермь-2, выезд из депо</t>
  </si>
  <si>
    <t>Охрана поезда на станции Пермь-2, заезд в депо</t>
  </si>
  <si>
    <t>Охрана поезда на станции Пермь-2</t>
  </si>
  <si>
    <t>Пермь-2 - Оверята</t>
  </si>
  <si>
    <t>-</t>
  </si>
  <si>
    <t>7152/6004</t>
  </si>
  <si>
    <t>6063/7152</t>
  </si>
  <si>
    <t>6061/7156</t>
  </si>
  <si>
    <t>7156/6010</t>
  </si>
  <si>
    <t>Охрана поезда на станции Пермь-2, заезд в депо, охрана поезда на тракционных путях депо Пермь-2</t>
  </si>
  <si>
    <t xml:space="preserve">Охрана поезда  на ст. Пермь-2 </t>
  </si>
  <si>
    <t>Охрана поезда на тракционных путях депо, на ст. Пермь-2, выезд из депо</t>
  </si>
  <si>
    <t>6008, 6009, 6002, 7151</t>
  </si>
  <si>
    <t>6009/6002</t>
  </si>
  <si>
    <t>Верещагино - о.п. Железнодорожный</t>
  </si>
  <si>
    <t>о.п. Железнодорожный - Верещагино</t>
  </si>
  <si>
    <t xml:space="preserve"> 6006, 6007/6063, 7152/6004, 6005</t>
  </si>
  <si>
    <t>6061, 7156/6010, 7107, 7649, 6022, 6003</t>
  </si>
  <si>
    <t>Верещагино - Балезино</t>
  </si>
  <si>
    <t>М А Р Ш Р У Т  № 4</t>
  </si>
  <si>
    <t>7154, 7153</t>
  </si>
  <si>
    <r>
      <t xml:space="preserve">охраны по направлению </t>
    </r>
    <r>
      <rPr>
        <b/>
        <sz val="18"/>
        <rFont val="Times New Roman"/>
        <family val="1"/>
      </rPr>
      <t>Пермь-2 - Верещагино</t>
    </r>
  </si>
  <si>
    <r>
      <t xml:space="preserve">охраны по направлению </t>
    </r>
    <r>
      <rPr>
        <b/>
        <sz val="18"/>
        <rFont val="Times New Roman"/>
        <family val="1"/>
      </rPr>
      <t>Пермь-2 - Балезино</t>
    </r>
  </si>
  <si>
    <r>
      <t xml:space="preserve">Время работы - 5 часов 8 минуты или </t>
    </r>
    <r>
      <rPr>
        <b/>
        <sz val="18"/>
        <rFont val="Times New Roman"/>
        <family val="1"/>
      </rPr>
      <t>5,1 часа.</t>
    </r>
  </si>
  <si>
    <r>
      <t xml:space="preserve">время работы - 15 часов 42 минуты или </t>
    </r>
    <r>
      <rPr>
        <b/>
        <sz val="18"/>
        <rFont val="Times New Roman"/>
        <family val="1"/>
      </rPr>
      <t>15,7 часа.</t>
    </r>
  </si>
  <si>
    <t>Охрана поезда на станции оборота в одно лицо</t>
  </si>
  <si>
    <t>с 01 января 2017 года</t>
  </si>
  <si>
    <t>с 01 января 2017 года  (пт., пн. и по заявке)</t>
  </si>
  <si>
    <t>25:40</t>
  </si>
  <si>
    <r>
      <t xml:space="preserve">время работы - 25 часов 40 минут или </t>
    </r>
    <r>
      <rPr>
        <b/>
        <sz val="18"/>
        <rFont val="Times New Roman"/>
        <family val="1"/>
      </rPr>
      <t>25,7 часа;</t>
    </r>
  </si>
  <si>
    <t>7162/ 7176</t>
  </si>
  <si>
    <t>7176/7175</t>
  </si>
  <si>
    <t xml:space="preserve"> Шаля - Кордон - Пермь-2</t>
  </si>
  <si>
    <t>Охрана поезда на тракционных путях депо, выезд из депо, охрана поезда на станции Пермь-2</t>
  </si>
  <si>
    <t>7650/6121</t>
  </si>
  <si>
    <t>Пермь-2 - Шаля - Пермь-2</t>
  </si>
  <si>
    <t>7162/7176</t>
  </si>
  <si>
    <t>Пермь-2 - Кордон - Бахаревка</t>
  </si>
  <si>
    <t>Кордон - Бахаревка</t>
  </si>
  <si>
    <t>Пермь-2 - Кишерть - Пермь-2</t>
  </si>
  <si>
    <t>М А Р Ш Р У Т № 3/1</t>
  </si>
  <si>
    <t>Бахаревка - Кордон - Шаля</t>
  </si>
  <si>
    <t>7178/7173</t>
  </si>
  <si>
    <t>7173/7165</t>
  </si>
  <si>
    <t>с 01 июня 2017 года</t>
  </si>
  <si>
    <t>Оверята - Пермь-2</t>
  </si>
  <si>
    <r>
      <t xml:space="preserve">время работы - 21 часов 9 минут или </t>
    </r>
    <r>
      <rPr>
        <b/>
        <sz val="18"/>
        <rFont val="Times New Roman"/>
        <family val="1"/>
      </rPr>
      <t>21,2 часа;</t>
    </r>
  </si>
  <si>
    <r>
      <t xml:space="preserve">время работы - 22 часа 12 минут или </t>
    </r>
    <r>
      <rPr>
        <b/>
        <sz val="16"/>
        <rFont val="Cambria"/>
        <family val="1"/>
      </rPr>
      <t>22,2</t>
    </r>
    <r>
      <rPr>
        <sz val="16"/>
        <rFont val="Cambria"/>
        <family val="1"/>
      </rPr>
      <t xml:space="preserve"> часа.</t>
    </r>
  </si>
  <si>
    <r>
      <t xml:space="preserve">время работы - 14 часов 50 минут или </t>
    </r>
    <r>
      <rPr>
        <b/>
        <sz val="16"/>
        <rFont val="Cambria"/>
        <family val="1"/>
      </rPr>
      <t>14,8 часа.</t>
    </r>
  </si>
  <si>
    <t>7175/7173</t>
  </si>
  <si>
    <t>7164/7169</t>
  </si>
  <si>
    <t>с 01 января по 31 мая 2017 года</t>
  </si>
  <si>
    <t>7172/7178</t>
  </si>
  <si>
    <r>
      <t xml:space="preserve">время работы - 23 часов 44 минут или </t>
    </r>
    <r>
      <rPr>
        <b/>
        <sz val="16"/>
        <rFont val="Cambria"/>
        <family val="1"/>
      </rPr>
      <t>23,7 часа.</t>
    </r>
  </si>
  <si>
    <t>7162/ 7176, 7175/7173, 7650, 6121</t>
  </si>
  <si>
    <t>7162/ 7176, 7175/7173</t>
  </si>
  <si>
    <t>7164, 7169, 7172, 7178, 7173, 7165</t>
  </si>
  <si>
    <t xml:space="preserve"> 7174, 7161</t>
  </si>
  <si>
    <t>М А Р Ш Р У Т № 4</t>
  </si>
  <si>
    <r>
      <rPr>
        <sz val="16"/>
        <rFont val="Cambria"/>
        <family val="1"/>
      </rPr>
      <t>пн-чт</t>
    </r>
    <r>
      <rPr>
        <sz val="14"/>
        <rFont val="Cambria"/>
        <family val="1"/>
      </rPr>
      <t xml:space="preserve"> с 01.01.17г. по 31.12.17г.  ; </t>
    </r>
    <r>
      <rPr>
        <sz val="16"/>
        <rFont val="Cambria"/>
        <family val="1"/>
      </rPr>
      <t>сб</t>
    </r>
    <r>
      <rPr>
        <sz val="14"/>
        <rFont val="Cambria"/>
        <family val="1"/>
      </rPr>
      <t xml:space="preserve"> с 01.01.17 по 23.04.17.г и  с 01.10.17г. по 31.12.17г.</t>
    </r>
  </si>
  <si>
    <t>пт, вс с 01.01.17 по 23.04.17.г и  с 01.10.17г. по 31.12.17г.</t>
  </si>
  <si>
    <t>7174/7161</t>
  </si>
  <si>
    <t>М А Р Ш Р У Т № 3/2</t>
  </si>
  <si>
    <t>М А Р Ш Р У Т № 3/3</t>
  </si>
  <si>
    <t>пт, сб, вс с 28.04.17г. по 30.09.17г.</t>
  </si>
  <si>
    <t>7166/7169</t>
  </si>
  <si>
    <t xml:space="preserve">Кунгур - Пермь-2 </t>
  </si>
  <si>
    <t>7168/7171</t>
  </si>
  <si>
    <t xml:space="preserve"> 7168, 7171, 7174, 7161</t>
  </si>
  <si>
    <t>7194/7193</t>
  </si>
  <si>
    <t xml:space="preserve"> 7194, 7193, 7174, 7161</t>
  </si>
  <si>
    <r>
      <t xml:space="preserve">время работы - 16 часов 00 минут или </t>
    </r>
    <r>
      <rPr>
        <b/>
        <sz val="16"/>
        <rFont val="Cambria"/>
        <family val="1"/>
      </rPr>
      <t>16,0 часа.</t>
    </r>
  </si>
  <si>
    <t xml:space="preserve"> 7172, 7178, 7173, 7165</t>
  </si>
  <si>
    <r>
      <t xml:space="preserve">время работы - 10 часов 13 минут или </t>
    </r>
    <r>
      <rPr>
        <b/>
        <sz val="16"/>
        <rFont val="Cambria"/>
        <family val="1"/>
      </rPr>
      <t>10,2 часа.</t>
    </r>
  </si>
  <si>
    <r>
      <t xml:space="preserve">время работы - 16 часов 5 минут или </t>
    </r>
    <r>
      <rPr>
        <b/>
        <sz val="16"/>
        <rFont val="Cambria"/>
        <family val="1"/>
      </rPr>
      <t>16,1 часа.</t>
    </r>
  </si>
  <si>
    <r>
      <t xml:space="preserve">время работы - 8 часов 28 минут или </t>
    </r>
    <r>
      <rPr>
        <b/>
        <sz val="16"/>
        <rFont val="Cambria"/>
        <family val="1"/>
      </rPr>
      <t>8,5 часа.</t>
    </r>
  </si>
  <si>
    <r>
      <t xml:space="preserve">время работы - 22 часов 31 минут или </t>
    </r>
    <r>
      <rPr>
        <b/>
        <sz val="16"/>
        <rFont val="Cambria"/>
        <family val="1"/>
      </rPr>
      <t>22,5 часа.</t>
    </r>
  </si>
  <si>
    <t>с 01  января 2017 года</t>
  </si>
  <si>
    <t>Лот 3  (Пермь-2 - Парма - Кизел - Дивья - Боковая - Ярино - Пашия)</t>
  </si>
  <si>
    <r>
      <t xml:space="preserve">охраны по направлению </t>
    </r>
    <r>
      <rPr>
        <b/>
        <sz val="18"/>
        <rFont val="Cambria"/>
        <family val="1"/>
      </rPr>
      <t>Пермь-2 - Шестаки</t>
    </r>
  </si>
  <si>
    <t>6264, 6263, 6266, 6269</t>
  </si>
  <si>
    <t>Пермь-2 - Парма - Пермь-1 - Парма - Пермь-2</t>
  </si>
  <si>
    <t>Время  (час, мин)</t>
  </si>
  <si>
    <t>Пересадка из поезда в поезд</t>
  </si>
  <si>
    <r>
      <t xml:space="preserve">время работы - 13 часов 58 минуты или </t>
    </r>
    <r>
      <rPr>
        <b/>
        <sz val="16"/>
        <rFont val="Cambria"/>
        <family val="1"/>
      </rPr>
      <t>14,0 часа.</t>
    </r>
  </si>
  <si>
    <t>М А Р Ш Р У Т  № 2</t>
  </si>
  <si>
    <r>
      <t xml:space="preserve">охраны по направлению </t>
    </r>
    <r>
      <rPr>
        <b/>
        <sz val="18"/>
        <rFont val="Cambria"/>
        <family val="1"/>
      </rPr>
      <t>Пермь-2 - Кизел</t>
    </r>
  </si>
  <si>
    <t>6272, 6271, 6268/6267, 6262/6261</t>
  </si>
  <si>
    <t>Пермь-2 - Боковая - Кизел - Пермь-2</t>
  </si>
  <si>
    <t>6267/7638</t>
  </si>
  <si>
    <t>Переход из поезда в поезд</t>
  </si>
  <si>
    <t>7637/6262</t>
  </si>
  <si>
    <r>
      <t xml:space="preserve">время работы - 22 часа 14 минут или </t>
    </r>
    <r>
      <rPr>
        <b/>
        <sz val="16"/>
        <rFont val="Cambria"/>
        <family val="1"/>
      </rPr>
      <t>22,2 часа.</t>
    </r>
  </si>
  <si>
    <t>М А Р Ш Р У Т  № 3/1</t>
  </si>
  <si>
    <r>
      <t xml:space="preserve">охраны по направлению </t>
    </r>
    <r>
      <rPr>
        <b/>
        <sz val="18"/>
        <rFont val="Cambria"/>
        <family val="1"/>
      </rPr>
      <t>Пермь-2 - Ярино</t>
    </r>
  </si>
  <si>
    <t>с 01 января по 30 апреля; с 01 октября по 31 декабря 2017 года</t>
  </si>
  <si>
    <t>6296, 6295, 6298, 6291</t>
  </si>
  <si>
    <t>Пермь-2 - Дивья - Ярино - Пермь-2</t>
  </si>
  <si>
    <r>
      <t xml:space="preserve">время работы - 12 часов 53 минуты или </t>
    </r>
    <r>
      <rPr>
        <b/>
        <sz val="16"/>
        <rFont val="Cambria"/>
        <family val="1"/>
      </rPr>
      <t>12,9 часа.</t>
    </r>
  </si>
  <si>
    <t>М А Р Ш Р У Т  № 3/2 (с понедельника по четверг и субботу)</t>
  </si>
  <si>
    <t>с 01 мая по 30 сентября 2017 года</t>
  </si>
  <si>
    <t>6294, 6293, 6296, 6295, 6298, 6291</t>
  </si>
  <si>
    <r>
      <t xml:space="preserve">время работы - 18 часов 13 минута или </t>
    </r>
    <r>
      <rPr>
        <b/>
        <sz val="16"/>
        <rFont val="Cambria"/>
        <family val="1"/>
      </rPr>
      <t>18,2 часа.</t>
    </r>
  </si>
  <si>
    <t>М А Р Ш Р У Т  № 3/3 (по пятницам и воскресеньям)</t>
  </si>
  <si>
    <t>6294, 6293, 6025, 6026, 6298, 6291</t>
  </si>
  <si>
    <t xml:space="preserve">Пермь-2 - Дивья - Менделеево - Ярино </t>
  </si>
  <si>
    <t>Пермь-2 - Менделеево</t>
  </si>
  <si>
    <t>Менделеево - Пермь-2</t>
  </si>
  <si>
    <r>
      <t xml:space="preserve">время работы - 19 часов 13 минут или </t>
    </r>
    <r>
      <rPr>
        <b/>
        <sz val="16"/>
        <rFont val="Cambria"/>
        <family val="1"/>
      </rPr>
      <t>19,2 часа.</t>
    </r>
  </si>
  <si>
    <r>
      <t xml:space="preserve">М А Р Ш Р У Т  № 4/1 </t>
    </r>
    <r>
      <rPr>
        <b/>
        <i/>
        <sz val="18"/>
        <rFont val="Cambria"/>
        <family val="1"/>
      </rPr>
      <t>(пн-чт, сб)</t>
    </r>
  </si>
  <si>
    <r>
      <t xml:space="preserve">охраны по направлению </t>
    </r>
    <r>
      <rPr>
        <b/>
        <sz val="18"/>
        <rFont val="Cambria"/>
        <family val="1"/>
      </rPr>
      <t>Пермь-2 - Пашия</t>
    </r>
  </si>
  <si>
    <t>6254/7184, 6875/6253</t>
  </si>
  <si>
    <t>Пермь-2 - Чусовская - Пашия - Пермь-2</t>
  </si>
  <si>
    <t>зима, лето</t>
  </si>
  <si>
    <t>7184/6875</t>
  </si>
  <si>
    <r>
      <t xml:space="preserve">время работы - 14 часов 53 минут или </t>
    </r>
    <r>
      <rPr>
        <b/>
        <sz val="16"/>
        <rFont val="Cambria"/>
        <family val="1"/>
      </rPr>
      <t>14,9 часа.</t>
    </r>
  </si>
  <si>
    <r>
      <t xml:space="preserve">М А Р Ш Р У Т  № 4/2 </t>
    </r>
    <r>
      <rPr>
        <b/>
        <i/>
        <sz val="18"/>
        <rFont val="Cambria"/>
        <family val="1"/>
      </rPr>
      <t>(пт, вс)</t>
    </r>
  </si>
  <si>
    <r>
      <t xml:space="preserve">охраны по направлению </t>
    </r>
    <r>
      <rPr>
        <b/>
        <sz val="18"/>
        <rFont val="Cambria"/>
        <family val="1"/>
      </rPr>
      <t>Пермь-2 - Теплая гора</t>
    </r>
  </si>
  <si>
    <t>6254/7182, 7181/6253</t>
  </si>
  <si>
    <t>Пермь-2 - Чусовская - Теплая гора - Пермь-2</t>
  </si>
  <si>
    <t>7182/7181</t>
  </si>
  <si>
    <t>М А Р Ш Р У Т  № 1 (ежедневно)</t>
  </si>
  <si>
    <r>
      <t xml:space="preserve">охраны по направлению </t>
    </r>
    <r>
      <rPr>
        <b/>
        <sz val="18"/>
        <rFont val="Cambria"/>
        <family val="1"/>
      </rPr>
      <t>Чусовская - Пермь-2 - Селянка -  - Чусовская</t>
    </r>
  </si>
  <si>
    <t>6201, 6204, 6205, 6221, 6202, 6203, 6206</t>
  </si>
  <si>
    <t>Чусовская - Пермь-2 - Селянка - Чусовская</t>
  </si>
  <si>
    <t>7640/6221</t>
  </si>
  <si>
    <t>6202/6203</t>
  </si>
  <si>
    <t>6203/6254</t>
  </si>
  <si>
    <t>24:54</t>
  </si>
  <si>
    <t>Лот 5  (Углеуральская - Калийная - Чусовская - Кизел - Комарихинская - Европейская)</t>
  </si>
  <si>
    <t xml:space="preserve">М А Р Ш Р У Т № 1 </t>
  </si>
  <si>
    <r>
      <t xml:space="preserve">охраны по направлению </t>
    </r>
    <r>
      <rPr>
        <b/>
        <sz val="18"/>
        <rFont val="Cambria"/>
        <family val="1"/>
      </rPr>
      <t>Углеуральская - Калийная</t>
    </r>
  </si>
  <si>
    <t>6903, 6904, 6907, 6908</t>
  </si>
  <si>
    <t>Углеуральская - Кизел - Калийная - Кизел - Углеуральская</t>
  </si>
  <si>
    <t>Кизел - Калийная</t>
  </si>
  <si>
    <t>Калийная - Углеуральская</t>
  </si>
  <si>
    <t>Углеуральская - Кизел</t>
  </si>
  <si>
    <t>Кизел - Углеуральская</t>
  </si>
  <si>
    <r>
      <t xml:space="preserve">время работы - 12 часов 25 минуты или </t>
    </r>
    <r>
      <rPr>
        <b/>
        <sz val="18"/>
        <rFont val="Cambria"/>
        <family val="1"/>
      </rPr>
      <t>12,4 часа.</t>
    </r>
  </si>
  <si>
    <t xml:space="preserve">М А Р Ш Р У Т № 2 </t>
  </si>
  <si>
    <r>
      <t xml:space="preserve">охраны по направлению </t>
    </r>
    <r>
      <rPr>
        <b/>
        <sz val="18"/>
        <rFont val="Cambria"/>
        <family val="1"/>
      </rPr>
      <t>Чусовская - Комарихинская - Европейская</t>
    </r>
  </si>
  <si>
    <t>7633, 6842, 6841, 6844, 6843</t>
  </si>
  <si>
    <t>Чусовская - Комарихинская - Европейская - Чусовская</t>
  </si>
  <si>
    <t>Чусовская - Комарихинская (заг.)</t>
  </si>
  <si>
    <r>
      <t xml:space="preserve">время работы - 19 часов 39 минута или </t>
    </r>
    <r>
      <rPr>
        <b/>
        <sz val="18"/>
        <rFont val="Cambria"/>
        <family val="1"/>
      </rPr>
      <t>19,7 часа.</t>
    </r>
  </si>
  <si>
    <t xml:space="preserve">М А Р Ш Р У Т № 3 </t>
  </si>
  <si>
    <r>
      <t xml:space="preserve">охраны по направлению </t>
    </r>
    <r>
      <rPr>
        <b/>
        <sz val="18"/>
        <rFont val="Cambria"/>
        <family val="1"/>
      </rPr>
      <t xml:space="preserve">Чусовская - Кизел - Калийная </t>
    </r>
  </si>
  <si>
    <t>6161, 6162, 6165, 6168</t>
  </si>
  <si>
    <t>Чусовская - Кизел - Калийная - Чусовская</t>
  </si>
  <si>
    <t xml:space="preserve">М А Р Ш Р У Т № 4 </t>
  </si>
  <si>
    <r>
      <t xml:space="preserve">охраны по направлению </t>
    </r>
    <r>
      <rPr>
        <b/>
        <sz val="18"/>
        <rFont val="Cambria"/>
        <family val="1"/>
      </rPr>
      <t>Чусовская - Европейская</t>
    </r>
  </si>
  <si>
    <t>6836, 6835</t>
  </si>
  <si>
    <t>Чусовская - Европейская - Чусовская</t>
  </si>
  <si>
    <r>
      <t xml:space="preserve">время работы - 13 часов 37 минуты или </t>
    </r>
    <r>
      <rPr>
        <b/>
        <sz val="18"/>
        <rFont val="Cambria"/>
        <family val="1"/>
      </rPr>
      <t>13,6 часа.</t>
    </r>
  </si>
  <si>
    <t>Лот 6  (Чусовская - Кын - Кузино, Чусовская - Губаха пасс.)</t>
  </si>
  <si>
    <t>М А Р Ш Р У Т  № 1 (по пятницам, воскресеньям)</t>
  </si>
  <si>
    <r>
      <t xml:space="preserve">охраны по направлению </t>
    </r>
    <r>
      <rPr>
        <b/>
        <sz val="18"/>
        <rFont val="Cambria"/>
        <family val="1"/>
      </rPr>
      <t>Чусовская - Кузино</t>
    </r>
  </si>
  <si>
    <t>6943, 6943/6393, 6396/6946, 6946</t>
  </si>
  <si>
    <t>Чусовская - Кын -Кузино - Чусовская</t>
  </si>
  <si>
    <t>№ эл/п</t>
  </si>
  <si>
    <t>6943/6393</t>
  </si>
  <si>
    <t>6393/6396</t>
  </si>
  <si>
    <t>Охрана поезда на станции оборота  в одно лицо</t>
  </si>
  <si>
    <t>6396/6946</t>
  </si>
  <si>
    <t>М А Р Ш Р У Т  № 2 (ежедневно)</t>
  </si>
  <si>
    <r>
      <t xml:space="preserve">охраны по направлению </t>
    </r>
    <r>
      <rPr>
        <b/>
        <sz val="18"/>
        <rFont val="Cambria"/>
        <family val="1"/>
      </rPr>
      <t>Чусовская - Губаха пассажирская</t>
    </r>
  </si>
  <si>
    <t xml:space="preserve"> на летний период с 1 мая 2017 года по 30 сентября 2017 года</t>
  </si>
  <si>
    <t>6163, 6164</t>
  </si>
  <si>
    <t>Чусовская - Губаха-пасс. - Чусовская</t>
  </si>
  <si>
    <t xml:space="preserve">       Время       (час, мин)</t>
  </si>
  <si>
    <t>работа</t>
  </si>
  <si>
    <t>отстой</t>
  </si>
  <si>
    <t>Чусовская - Губаха-пас.</t>
  </si>
  <si>
    <t>Губаха-пас. - Чусовская</t>
  </si>
  <si>
    <r>
      <t>время работы - 4 часов 37 минуты или</t>
    </r>
    <r>
      <rPr>
        <b/>
        <sz val="18"/>
        <rFont val="Cambria"/>
        <family val="1"/>
      </rPr>
      <t xml:space="preserve"> 4.6 часа.</t>
    </r>
  </si>
  <si>
    <r>
      <t xml:space="preserve">время работы - 37 часов 11 минуты или </t>
    </r>
    <r>
      <rPr>
        <b/>
        <sz val="16"/>
        <rFont val="Cambria"/>
        <family val="1"/>
      </rPr>
      <t>37,2 часа.</t>
    </r>
  </si>
  <si>
    <t>7170/7163</t>
  </si>
  <si>
    <t>Пермь-2 - Кунгур - Пермь-2</t>
  </si>
  <si>
    <t xml:space="preserve"> 7170, 7163</t>
  </si>
  <si>
    <t>24:47</t>
  </si>
  <si>
    <r>
      <t xml:space="preserve">время работы - 24 часов 47 минут или </t>
    </r>
    <r>
      <rPr>
        <b/>
        <sz val="18"/>
        <rFont val="Cambria"/>
        <family val="1"/>
      </rPr>
      <t xml:space="preserve">24,8 часа </t>
    </r>
  </si>
  <si>
    <r>
      <t xml:space="preserve">время работы - 18 часов 48 минуты или </t>
    </r>
    <r>
      <rPr>
        <b/>
        <sz val="18"/>
        <rFont val="Cambria"/>
        <family val="1"/>
      </rPr>
      <t xml:space="preserve">18,8 часа </t>
    </r>
  </si>
  <si>
    <t>М А Р Ш Р У Т № 2/2 (пн, чт-вс и по заявке)</t>
  </si>
  <si>
    <t>М А Р Ш Р У Т № 2/1 (вт, ср)</t>
  </si>
  <si>
    <t>Лот 2 (Пермь-2 - Кунгур - Кордон - Шаля)</t>
  </si>
  <si>
    <t>Лот 4  (Чусовская - Пермь-2 - Селянка - Чусовская - Пермь-2)</t>
  </si>
  <si>
    <t>37:11</t>
  </si>
  <si>
    <t xml:space="preserve"> Верещагино - Пермь-2 - Балезино</t>
  </si>
  <si>
    <r>
      <t xml:space="preserve">охраны по направлению  </t>
    </r>
    <r>
      <rPr>
        <b/>
        <sz val="18"/>
        <rFont val="Times New Roman"/>
        <family val="1"/>
      </rPr>
      <t xml:space="preserve">Пермь-2 - </t>
    </r>
    <r>
      <rPr>
        <b/>
        <sz val="20"/>
        <rFont val="Times New Roman"/>
        <family val="1"/>
      </rPr>
      <t>Верещагино</t>
    </r>
  </si>
  <si>
    <t>Верещагино - Пермь-2 - Менделеево</t>
  </si>
  <si>
    <t>46758,8 час</t>
  </si>
  <si>
    <t>4535603,6 руб.</t>
  </si>
  <si>
    <t>44986,8 час</t>
  </si>
  <si>
    <t>4363719,6 руб.</t>
  </si>
  <si>
    <t>48427,8 час</t>
  </si>
  <si>
    <t>4484414,3 руб.</t>
  </si>
  <si>
    <t>27156,0 час</t>
  </si>
  <si>
    <t>2514645,6 руб.</t>
  </si>
  <si>
    <t>51465,0 час</t>
  </si>
  <si>
    <t>4276741,5 руб.</t>
  </si>
  <si>
    <t>5355,6 час</t>
  </si>
  <si>
    <t>445050,36 руб.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</si>
</sst>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$-F400]h:mm:ss\ AM/PM"/>
    <numFmt numFmtId="166" formatCode="[$-409]h:mm\ AM/PM;@"/>
    <numFmt numFmtId="167" formatCode="mm:ss.0;@"/>
    <numFmt numFmtId="168" formatCode="dd/mm/yy\ h:mm;@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"/>
    <numFmt numFmtId="175" formatCode="#,##0.0"/>
    <numFmt numFmtId="176" formatCode="#,##0.000"/>
    <numFmt numFmtId="177" formatCode="[$-409]h:mm:ss\ AM/PM;@"/>
    <numFmt numFmtId="178" formatCode="h:mm:ss;@"/>
    <numFmt numFmtId="179" formatCode="0.00000"/>
    <numFmt numFmtId="180" formatCode="0.0000"/>
    <numFmt numFmtId="181" formatCode="0.000"/>
    <numFmt numFmtId="182" formatCode="0.0000000"/>
    <numFmt numFmtId="183" formatCode="0.00000000"/>
    <numFmt numFmtId="184" formatCode="0.000000000"/>
    <numFmt numFmtId="185" formatCode="0.000000"/>
    <numFmt numFmtId="186" formatCode="0.0%"/>
    <numFmt numFmtId="187" formatCode="[h]:mm:ss;@"/>
    <numFmt numFmtId="188" formatCode="#,##0.00_р_."/>
    <numFmt numFmtId="189" formatCode="#,##0.00&quot;р.&quot;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Cambria"/>
      <family val="1"/>
    </font>
    <font>
      <b/>
      <sz val="18"/>
      <name val="Cambria"/>
      <family val="1"/>
    </font>
    <font>
      <sz val="16"/>
      <name val="Cambria"/>
      <family val="1"/>
    </font>
    <font>
      <b/>
      <sz val="16"/>
      <name val="Cambria"/>
      <family val="1"/>
    </font>
    <font>
      <sz val="14"/>
      <name val="Cambria"/>
      <family val="1"/>
    </font>
    <font>
      <sz val="17"/>
      <name val="Cambria"/>
      <family val="1"/>
    </font>
    <font>
      <sz val="16"/>
      <color indexed="14"/>
      <name val="Cambria"/>
      <family val="1"/>
    </font>
    <font>
      <b/>
      <i/>
      <sz val="18"/>
      <name val="Cambria"/>
      <family val="1"/>
    </font>
    <font>
      <sz val="16"/>
      <color indexed="12"/>
      <name val="Cambria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sz val="14"/>
      <name val="Cambria"/>
      <family val="1"/>
    </font>
    <font>
      <b/>
      <sz val="14"/>
      <name val="Times New Roman"/>
      <family val="1"/>
    </font>
    <font>
      <sz val="12"/>
      <name val="Cambria"/>
      <family val="1"/>
    </font>
    <font>
      <sz val="18"/>
      <name val="Times New Roman"/>
      <family val="1"/>
    </font>
    <font>
      <sz val="14"/>
      <name val="Times New Roman"/>
      <family val="1"/>
    </font>
    <font>
      <sz val="17"/>
      <name val="Times New Roman"/>
      <family val="1"/>
    </font>
    <font>
      <sz val="16"/>
      <name val="Times New Roman"/>
      <family val="1"/>
    </font>
    <font>
      <b/>
      <i/>
      <u val="single"/>
      <sz val="16"/>
      <color indexed="12"/>
      <name val="Times New Roman"/>
      <family val="1"/>
    </font>
    <font>
      <sz val="16"/>
      <color indexed="12"/>
      <name val="Times New Roman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b/>
      <sz val="16"/>
      <name val="Times New Roman"/>
      <family val="1"/>
    </font>
    <font>
      <b/>
      <i/>
      <sz val="16"/>
      <color indexed="9"/>
      <name val="Times New Roman"/>
      <family val="1"/>
    </font>
    <font>
      <b/>
      <sz val="14"/>
      <color indexed="10"/>
      <name val="Cambria"/>
      <family val="1"/>
    </font>
    <font>
      <sz val="14"/>
      <color indexed="10"/>
      <name val="Cambria"/>
      <family val="1"/>
    </font>
    <font>
      <sz val="15"/>
      <name val="Cambria"/>
      <family val="1"/>
    </font>
    <font>
      <b/>
      <i/>
      <u val="single"/>
      <sz val="14"/>
      <color indexed="12"/>
      <name val="Cambria"/>
      <family val="1"/>
    </font>
    <font>
      <b/>
      <i/>
      <u val="single"/>
      <sz val="16"/>
      <color indexed="16"/>
      <name val="Cambria"/>
      <family val="1"/>
    </font>
    <font>
      <b/>
      <sz val="16"/>
      <color indexed="10"/>
      <name val="Cambria"/>
      <family val="1"/>
    </font>
    <font>
      <b/>
      <sz val="13"/>
      <name val="Cambria"/>
      <family val="1"/>
    </font>
    <font>
      <b/>
      <sz val="13"/>
      <name val="Times New Roman"/>
      <family val="1"/>
    </font>
    <font>
      <sz val="16"/>
      <color indexed="10"/>
      <name val="Cambria"/>
      <family val="1"/>
    </font>
    <font>
      <b/>
      <sz val="11"/>
      <name val="Times New Roman"/>
      <family val="1"/>
    </font>
    <font>
      <b/>
      <i/>
      <u val="single"/>
      <sz val="16"/>
      <color indexed="12"/>
      <name val="Cambria"/>
      <family val="1"/>
    </font>
    <font>
      <sz val="18"/>
      <color indexed="10"/>
      <name val="Cambria"/>
      <family val="1"/>
    </font>
    <font>
      <b/>
      <sz val="20"/>
      <name val="Times New Roman"/>
      <family val="1"/>
    </font>
    <font>
      <b/>
      <sz val="16"/>
      <color rgb="FFFF0000"/>
      <name val="Cambria"/>
      <family val="1"/>
    </font>
    <font>
      <sz val="16"/>
      <color rgb="FFFF0000"/>
      <name val="Cambria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4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164" fontId="22" fillId="0" borderId="14" xfId="0" applyNumberFormat="1" applyFont="1" applyBorder="1" applyAlignment="1">
      <alignment horizontal="center" vertical="center" wrapText="1"/>
    </xf>
    <xf numFmtId="164" fontId="23" fillId="0" borderId="15" xfId="0" applyNumberFormat="1" applyFont="1" applyBorder="1" applyAlignment="1">
      <alignment horizontal="center" vertical="center" wrapText="1"/>
    </xf>
    <xf numFmtId="164" fontId="23" fillId="0" borderId="16" xfId="0" applyNumberFormat="1" applyFont="1" applyBorder="1" applyAlignment="1">
      <alignment horizontal="center" vertical="center" wrapText="1"/>
    </xf>
    <xf numFmtId="164" fontId="23" fillId="0" borderId="17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164" fontId="23" fillId="0" borderId="18" xfId="0" applyNumberFormat="1" applyFont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164" fontId="22" fillId="0" borderId="20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horizontal="right" vertical="center" wrapText="1"/>
    </xf>
    <xf numFmtId="0" fontId="23" fillId="0" borderId="23" xfId="0" applyFont="1" applyBorder="1" applyAlignment="1">
      <alignment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164" fontId="22" fillId="0" borderId="26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9" fillId="0" borderId="27" xfId="0" applyFont="1" applyBorder="1" applyAlignment="1">
      <alignment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29" fillId="24" borderId="27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164" fontId="22" fillId="0" borderId="12" xfId="0" applyNumberFormat="1" applyFont="1" applyFill="1" applyBorder="1" applyAlignment="1">
      <alignment horizontal="center" vertical="center" wrapText="1"/>
    </xf>
    <xf numFmtId="164" fontId="22" fillId="0" borderId="13" xfId="0" applyNumberFormat="1" applyFont="1" applyFill="1" applyBorder="1" applyAlignment="1">
      <alignment horizontal="center" vertical="center" wrapText="1"/>
    </xf>
    <xf numFmtId="164" fontId="22" fillId="0" borderId="14" xfId="0" applyNumberFormat="1" applyFont="1" applyFill="1" applyBorder="1" applyAlignment="1">
      <alignment horizontal="center" vertical="center" wrapText="1"/>
    </xf>
    <xf numFmtId="164" fontId="23" fillId="0" borderId="23" xfId="0" applyNumberFormat="1" applyFont="1" applyBorder="1" applyAlignment="1">
      <alignment horizontal="center" vertical="center" wrapText="1"/>
    </xf>
    <xf numFmtId="0" fontId="29" fillId="0" borderId="27" xfId="0" applyFont="1" applyFill="1" applyBorder="1" applyAlignment="1">
      <alignment vertical="center" wrapText="1"/>
    </xf>
    <xf numFmtId="164" fontId="22" fillId="0" borderId="26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38" fillId="25" borderId="0" xfId="0" applyFont="1" applyFill="1" applyAlignment="1">
      <alignment horizontal="left" vertical="center"/>
    </xf>
    <xf numFmtId="0" fontId="39" fillId="25" borderId="0" xfId="0" applyFont="1" applyFill="1" applyAlignment="1">
      <alignment vertical="center" wrapText="1"/>
    </xf>
    <xf numFmtId="0" fontId="34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21" xfId="0" applyFont="1" applyBorder="1" applyAlignment="1">
      <alignment vertical="center" wrapText="1"/>
    </xf>
    <xf numFmtId="164" fontId="37" fillId="0" borderId="12" xfId="0" applyNumberFormat="1" applyFont="1" applyBorder="1" applyAlignment="1">
      <alignment horizontal="center" vertical="center" wrapText="1"/>
    </xf>
    <xf numFmtId="164" fontId="37" fillId="0" borderId="31" xfId="0" applyNumberFormat="1" applyFont="1" applyBorder="1" applyAlignment="1">
      <alignment horizontal="center" vertical="center" wrapText="1"/>
    </xf>
    <xf numFmtId="164" fontId="37" fillId="0" borderId="13" xfId="0" applyNumberFormat="1" applyFont="1" applyBorder="1" applyAlignment="1">
      <alignment horizontal="center" vertical="center" wrapText="1"/>
    </xf>
    <xf numFmtId="164" fontId="37" fillId="0" borderId="14" xfId="0" applyNumberFormat="1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164" fontId="37" fillId="0" borderId="12" xfId="0" applyNumberFormat="1" applyFont="1" applyFill="1" applyBorder="1" applyAlignment="1">
      <alignment horizontal="center" vertical="center" wrapText="1"/>
    </xf>
    <xf numFmtId="164" fontId="37" fillId="0" borderId="31" xfId="0" applyNumberFormat="1" applyFont="1" applyFill="1" applyBorder="1" applyAlignment="1">
      <alignment horizontal="center" vertical="center" wrapText="1"/>
    </xf>
    <xf numFmtId="164" fontId="37" fillId="0" borderId="13" xfId="0" applyNumberFormat="1" applyFont="1" applyFill="1" applyBorder="1" applyAlignment="1">
      <alignment horizontal="center" vertical="center" wrapText="1"/>
    </xf>
    <xf numFmtId="164" fontId="37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0" fontId="37" fillId="0" borderId="32" xfId="0" applyFont="1" applyBorder="1" applyAlignment="1">
      <alignment horizontal="center" vertical="center" wrapText="1"/>
    </xf>
    <xf numFmtId="164" fontId="37" fillId="0" borderId="25" xfId="0" applyNumberFormat="1" applyFont="1" applyBorder="1" applyAlignment="1">
      <alignment horizontal="center" vertical="center" wrapText="1"/>
    </xf>
    <xf numFmtId="164" fontId="37" fillId="0" borderId="26" xfId="0" applyNumberFormat="1" applyFont="1" applyBorder="1" applyAlignment="1">
      <alignment horizontal="center" vertical="center" wrapText="1"/>
    </xf>
    <xf numFmtId="0" fontId="43" fillId="0" borderId="23" xfId="0" applyFont="1" applyBorder="1" applyAlignment="1">
      <alignment vertical="center" wrapText="1"/>
    </xf>
    <xf numFmtId="0" fontId="43" fillId="0" borderId="22" xfId="0" applyFont="1" applyBorder="1" applyAlignment="1">
      <alignment horizontal="right" vertical="center" wrapText="1"/>
    </xf>
    <xf numFmtId="164" fontId="43" fillId="0" borderId="15" xfId="0" applyNumberFormat="1" applyFont="1" applyBorder="1" applyAlignment="1">
      <alignment horizontal="center" vertical="center" wrapText="1"/>
    </xf>
    <xf numFmtId="164" fontId="43" fillId="0" borderId="18" xfId="0" applyNumberFormat="1" applyFont="1" applyBorder="1" applyAlignment="1">
      <alignment horizontal="center" vertical="center" wrapText="1"/>
    </xf>
    <xf numFmtId="164" fontId="43" fillId="0" borderId="16" xfId="0" applyNumberFormat="1" applyFont="1" applyBorder="1" applyAlignment="1">
      <alignment horizontal="center" vertical="center" wrapText="1"/>
    </xf>
    <xf numFmtId="164" fontId="43" fillId="0" borderId="17" xfId="0" applyNumberFormat="1" applyFont="1" applyBorder="1" applyAlignment="1">
      <alignment horizontal="center" vertical="center" wrapText="1"/>
    </xf>
    <xf numFmtId="164" fontId="44" fillId="0" borderId="0" xfId="0" applyNumberFormat="1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37" fillId="0" borderId="21" xfId="0" applyFont="1" applyFill="1" applyBorder="1" applyAlignment="1">
      <alignment vertical="center" wrapText="1"/>
    </xf>
    <xf numFmtId="164" fontId="37" fillId="0" borderId="27" xfId="0" applyNumberFormat="1" applyFont="1" applyFill="1" applyBorder="1" applyAlignment="1">
      <alignment horizontal="center" vertical="center" wrapText="1"/>
    </xf>
    <xf numFmtId="49" fontId="43" fillId="0" borderId="18" xfId="0" applyNumberFormat="1" applyFont="1" applyBorder="1" applyAlignment="1">
      <alignment horizontal="center" vertical="center" wrapText="1"/>
    </xf>
    <xf numFmtId="164" fontId="43" fillId="0" borderId="33" xfId="0" applyNumberFormat="1" applyFont="1" applyBorder="1" applyAlignment="1">
      <alignment horizontal="center" vertical="center" wrapText="1"/>
    </xf>
    <xf numFmtId="164" fontId="43" fillId="0" borderId="0" xfId="0" applyNumberFormat="1" applyFont="1" applyAlignment="1">
      <alignment vertical="center" wrapText="1"/>
    </xf>
    <xf numFmtId="0" fontId="36" fillId="0" borderId="0" xfId="0" applyFont="1" applyAlignment="1">
      <alignment vertical="center"/>
    </xf>
    <xf numFmtId="164" fontId="37" fillId="0" borderId="34" xfId="0" applyNumberFormat="1" applyFont="1" applyBorder="1" applyAlignment="1">
      <alignment horizontal="center" vertical="center" wrapText="1"/>
    </xf>
    <xf numFmtId="164" fontId="37" fillId="0" borderId="35" xfId="0" applyNumberFormat="1" applyFont="1" applyBorder="1" applyAlignment="1">
      <alignment horizontal="center" vertical="center" wrapText="1"/>
    </xf>
    <xf numFmtId="164" fontId="37" fillId="0" borderId="36" xfId="0" applyNumberFormat="1" applyFont="1" applyBorder="1" applyAlignment="1">
      <alignment horizontal="center" vertical="center" wrapText="1"/>
    </xf>
    <xf numFmtId="0" fontId="37" fillId="0" borderId="37" xfId="0" applyFont="1" applyBorder="1" applyAlignment="1">
      <alignment vertical="center" wrapText="1"/>
    </xf>
    <xf numFmtId="20" fontId="37" fillId="0" borderId="27" xfId="0" applyNumberFormat="1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164" fontId="37" fillId="0" borderId="39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 wrapText="1"/>
    </xf>
    <xf numFmtId="164" fontId="37" fillId="24" borderId="12" xfId="0" applyNumberFormat="1" applyFont="1" applyFill="1" applyBorder="1" applyAlignment="1">
      <alignment horizontal="center" vertical="center" wrapText="1"/>
    </xf>
    <xf numFmtId="164" fontId="37" fillId="24" borderId="31" xfId="0" applyNumberFormat="1" applyFont="1" applyFill="1" applyBorder="1" applyAlignment="1">
      <alignment horizontal="center" vertical="center" wrapText="1"/>
    </xf>
    <xf numFmtId="164" fontId="37" fillId="24" borderId="13" xfId="0" applyNumberFormat="1" applyFont="1" applyFill="1" applyBorder="1" applyAlignment="1">
      <alignment horizontal="center" vertical="center" wrapText="1"/>
    </xf>
    <xf numFmtId="164" fontId="37" fillId="24" borderId="14" xfId="0" applyNumberFormat="1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 wrapText="1"/>
    </xf>
    <xf numFmtId="0" fontId="35" fillId="24" borderId="27" xfId="0" applyFont="1" applyFill="1" applyBorder="1" applyAlignment="1">
      <alignment vertical="center" wrapText="1"/>
    </xf>
    <xf numFmtId="164" fontId="35" fillId="24" borderId="12" xfId="0" applyNumberFormat="1" applyFont="1" applyFill="1" applyBorder="1" applyAlignment="1">
      <alignment horizontal="center" vertical="center" wrapText="1"/>
    </xf>
    <xf numFmtId="164" fontId="35" fillId="24" borderId="31" xfId="0" applyNumberFormat="1" applyFont="1" applyFill="1" applyBorder="1" applyAlignment="1">
      <alignment horizontal="center" vertical="center" wrapText="1"/>
    </xf>
    <xf numFmtId="164" fontId="35" fillId="24" borderId="13" xfId="0" applyNumberFormat="1" applyFont="1" applyFill="1" applyBorder="1" applyAlignment="1">
      <alignment horizontal="center" vertical="center" wrapText="1"/>
    </xf>
    <xf numFmtId="164" fontId="35" fillId="24" borderId="14" xfId="0" applyNumberFormat="1" applyFont="1" applyFill="1" applyBorder="1" applyAlignment="1">
      <alignment horizontal="center" vertical="center" wrapText="1"/>
    </xf>
    <xf numFmtId="0" fontId="35" fillId="26" borderId="0" xfId="0" applyFont="1" applyFill="1" applyAlignment="1">
      <alignment vertical="center" wrapText="1"/>
    </xf>
    <xf numFmtId="0" fontId="37" fillId="24" borderId="0" xfId="0" applyFont="1" applyFill="1" applyAlignment="1">
      <alignment vertical="center" wrapText="1"/>
    </xf>
    <xf numFmtId="164" fontId="37" fillId="0" borderId="40" xfId="0" applyNumberFormat="1" applyFont="1" applyBorder="1" applyAlignment="1">
      <alignment horizontal="center" vertical="center" wrapText="1"/>
    </xf>
    <xf numFmtId="164" fontId="43" fillId="0" borderId="23" xfId="0" applyNumberFormat="1" applyFont="1" applyBorder="1" applyAlignment="1">
      <alignment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164" fontId="22" fillId="0" borderId="44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9" fillId="0" borderId="13" xfId="0" applyFont="1" applyFill="1" applyBorder="1" applyAlignment="1">
      <alignment vertical="center" wrapText="1"/>
    </xf>
    <xf numFmtId="164" fontId="22" fillId="0" borderId="44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right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164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164" fontId="22" fillId="0" borderId="24" xfId="0" applyNumberFormat="1" applyFont="1" applyFill="1" applyBorder="1" applyAlignment="1">
      <alignment horizontal="center" vertical="center" wrapText="1"/>
    </xf>
    <xf numFmtId="164" fontId="22" fillId="0" borderId="11" xfId="0" applyNumberFormat="1" applyFont="1" applyFill="1" applyBorder="1" applyAlignment="1">
      <alignment horizontal="center" vertical="center" wrapText="1"/>
    </xf>
    <xf numFmtId="0" fontId="47" fillId="24" borderId="11" xfId="0" applyFont="1" applyFill="1" applyBorder="1" applyAlignment="1">
      <alignment horizontal="center" vertical="center" wrapText="1"/>
    </xf>
    <xf numFmtId="0" fontId="47" fillId="24" borderId="21" xfId="0" applyFont="1" applyFill="1" applyBorder="1" applyAlignment="1">
      <alignment vertical="center" wrapText="1"/>
    </xf>
    <xf numFmtId="164" fontId="47" fillId="24" borderId="12" xfId="0" applyNumberFormat="1" applyFont="1" applyFill="1" applyBorder="1" applyAlignment="1">
      <alignment horizontal="center" vertical="center" wrapText="1"/>
    </xf>
    <xf numFmtId="164" fontId="47" fillId="24" borderId="31" xfId="0" applyNumberFormat="1" applyFont="1" applyFill="1" applyBorder="1" applyAlignment="1">
      <alignment horizontal="center" vertical="center" wrapText="1"/>
    </xf>
    <xf numFmtId="164" fontId="47" fillId="24" borderId="13" xfId="0" applyNumberFormat="1" applyFont="1" applyFill="1" applyBorder="1" applyAlignment="1">
      <alignment horizontal="center" vertical="center" wrapText="1"/>
    </xf>
    <xf numFmtId="164" fontId="47" fillId="24" borderId="14" xfId="0" applyNumberFormat="1" applyFont="1" applyFill="1" applyBorder="1" applyAlignment="1">
      <alignment horizontal="center" vertical="center" wrapText="1"/>
    </xf>
    <xf numFmtId="164" fontId="22" fillId="0" borderId="45" xfId="0" applyNumberFormat="1" applyFont="1" applyBorder="1" applyAlignment="1">
      <alignment horizontal="center" vertical="center" wrapText="1"/>
    </xf>
    <xf numFmtId="164" fontId="22" fillId="0" borderId="46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164" fontId="22" fillId="24" borderId="12" xfId="0" applyNumberFormat="1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164" fontId="22" fillId="24" borderId="11" xfId="0" applyNumberFormat="1" applyFont="1" applyFill="1" applyBorder="1" applyAlignment="1">
      <alignment horizontal="center" vertical="center" wrapText="1"/>
    </xf>
    <xf numFmtId="164" fontId="22" fillId="24" borderId="13" xfId="0" applyNumberFormat="1" applyFont="1" applyFill="1" applyBorder="1" applyAlignment="1">
      <alignment horizontal="center" vertical="center" wrapText="1"/>
    </xf>
    <xf numFmtId="164" fontId="22" fillId="24" borderId="1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horizontal="left" vertical="center"/>
    </xf>
    <xf numFmtId="0" fontId="47" fillId="0" borderId="41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164" fontId="22" fillId="0" borderId="31" xfId="0" applyNumberFormat="1" applyFont="1" applyBorder="1" applyAlignment="1">
      <alignment horizontal="center" vertical="center" wrapText="1"/>
    </xf>
    <xf numFmtId="0" fontId="22" fillId="0" borderId="21" xfId="0" applyFont="1" applyFill="1" applyBorder="1" applyAlignment="1">
      <alignment vertical="center" wrapText="1"/>
    </xf>
    <xf numFmtId="164" fontId="22" fillId="0" borderId="31" xfId="0" applyNumberFormat="1" applyFont="1" applyFill="1" applyBorder="1" applyAlignment="1">
      <alignment horizontal="center" vertical="center" wrapText="1"/>
    </xf>
    <xf numFmtId="164" fontId="22" fillId="0" borderId="47" xfId="0" applyNumberFormat="1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165" fontId="22" fillId="0" borderId="0" xfId="0" applyNumberFormat="1" applyFont="1" applyAlignment="1">
      <alignment vertical="center"/>
    </xf>
    <xf numFmtId="0" fontId="47" fillId="0" borderId="42" xfId="0" applyFont="1" applyFill="1" applyBorder="1" applyAlignment="1">
      <alignment horizontal="center" vertical="center" wrapText="1"/>
    </xf>
    <xf numFmtId="0" fontId="48" fillId="26" borderId="0" xfId="0" applyFont="1" applyFill="1" applyAlignment="1">
      <alignment vertical="center" wrapText="1"/>
    </xf>
    <xf numFmtId="0" fontId="55" fillId="26" borderId="0" xfId="0" applyFont="1" applyFill="1" applyAlignment="1">
      <alignment vertical="center" wrapText="1"/>
    </xf>
    <xf numFmtId="0" fontId="47" fillId="0" borderId="41" xfId="0" applyFont="1" applyFill="1" applyBorder="1" applyAlignment="1">
      <alignment horizontal="center" vertical="center" wrapText="1"/>
    </xf>
    <xf numFmtId="0" fontId="47" fillId="0" borderId="43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164" fontId="22" fillId="0" borderId="34" xfId="0" applyNumberFormat="1" applyFont="1" applyFill="1" applyBorder="1" applyAlignment="1">
      <alignment horizontal="center" vertical="center" wrapText="1"/>
    </xf>
    <xf numFmtId="164" fontId="22" fillId="0" borderId="35" xfId="0" applyNumberFormat="1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vertical="center" wrapText="1"/>
    </xf>
    <xf numFmtId="164" fontId="22" fillId="0" borderId="25" xfId="0" applyNumberFormat="1" applyFont="1" applyFill="1" applyBorder="1" applyAlignment="1">
      <alignment horizontal="center" vertical="center" wrapText="1"/>
    </xf>
    <xf numFmtId="164" fontId="22" fillId="0" borderId="19" xfId="0" applyNumberFormat="1" applyFont="1" applyFill="1" applyBorder="1" applyAlignment="1">
      <alignment horizontal="center" vertical="center" wrapText="1"/>
    </xf>
    <xf numFmtId="164" fontId="22" fillId="0" borderId="47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vertical="center" wrapText="1"/>
    </xf>
    <xf numFmtId="164" fontId="23" fillId="0" borderId="15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49" fontId="23" fillId="0" borderId="33" xfId="0" applyNumberFormat="1" applyFont="1" applyFill="1" applyBorder="1" applyAlignment="1">
      <alignment horizontal="center" vertical="center" wrapText="1"/>
    </xf>
    <xf numFmtId="164" fontId="23" fillId="0" borderId="17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55" fillId="25" borderId="0" xfId="0" applyFont="1" applyFill="1" applyAlignment="1">
      <alignment horizontal="left" vertical="center"/>
    </xf>
    <xf numFmtId="0" fontId="28" fillId="25" borderId="0" xfId="0" applyFont="1" applyFill="1" applyAlignment="1">
      <alignment vertical="center" wrapText="1"/>
    </xf>
    <xf numFmtId="0" fontId="55" fillId="26" borderId="0" xfId="0" applyFont="1" applyFill="1" applyAlignment="1">
      <alignment horizontal="left" vertical="center"/>
    </xf>
    <xf numFmtId="0" fontId="28" fillId="26" borderId="0" xfId="0" applyFont="1" applyFill="1" applyAlignment="1">
      <alignment vertical="center" wrapText="1"/>
    </xf>
    <xf numFmtId="0" fontId="55" fillId="0" borderId="0" xfId="0" applyFont="1" applyFill="1" applyAlignment="1">
      <alignment horizontal="left" vertical="center"/>
    </xf>
    <xf numFmtId="164" fontId="23" fillId="0" borderId="48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164" fontId="22" fillId="0" borderId="34" xfId="0" applyNumberFormat="1" applyFont="1" applyBorder="1" applyAlignment="1">
      <alignment horizontal="center" vertical="center" wrapText="1"/>
    </xf>
    <xf numFmtId="164" fontId="22" fillId="0" borderId="35" xfId="0" applyNumberFormat="1" applyFont="1" applyBorder="1" applyAlignment="1">
      <alignment horizontal="center" vertical="center" wrapText="1"/>
    </xf>
    <xf numFmtId="49" fontId="23" fillId="0" borderId="48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7" xfId="0" applyFont="1" applyBorder="1" applyAlignment="1">
      <alignment vertical="center" wrapText="1"/>
    </xf>
    <xf numFmtId="164" fontId="22" fillId="0" borderId="36" xfId="0" applyNumberFormat="1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164" fontId="22" fillId="0" borderId="29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 wrapText="1"/>
    </xf>
    <xf numFmtId="0" fontId="23" fillId="0" borderId="15" xfId="0" applyFont="1" applyBorder="1" applyAlignment="1">
      <alignment horizontal="right" vertical="center" wrapText="1"/>
    </xf>
    <xf numFmtId="164" fontId="23" fillId="0" borderId="22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vertical="center" wrapText="1"/>
    </xf>
    <xf numFmtId="164" fontId="22" fillId="24" borderId="31" xfId="0" applyNumberFormat="1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vertical="center" wrapText="1"/>
    </xf>
    <xf numFmtId="164" fontId="22" fillId="24" borderId="27" xfId="0" applyNumberFormat="1" applyFont="1" applyFill="1" applyBorder="1" applyAlignment="1">
      <alignment horizontal="center" vertical="center" wrapText="1"/>
    </xf>
    <xf numFmtId="164" fontId="22" fillId="24" borderId="25" xfId="0" applyNumberFormat="1" applyFont="1" applyFill="1" applyBorder="1" applyAlignment="1">
      <alignment horizontal="center" vertical="center" wrapText="1"/>
    </xf>
    <xf numFmtId="164" fontId="22" fillId="24" borderId="26" xfId="0" applyNumberFormat="1" applyFont="1" applyFill="1" applyBorder="1" applyAlignment="1">
      <alignment horizontal="center" vertical="center" wrapText="1"/>
    </xf>
    <xf numFmtId="0" fontId="22" fillId="27" borderId="11" xfId="0" applyFont="1" applyFill="1" applyBorder="1" applyAlignment="1">
      <alignment horizontal="center" vertical="center" wrapText="1"/>
    </xf>
    <xf numFmtId="0" fontId="29" fillId="24" borderId="21" xfId="0" applyFont="1" applyFill="1" applyBorder="1" applyAlignment="1">
      <alignment vertical="center" wrapText="1"/>
    </xf>
    <xf numFmtId="164" fontId="22" fillId="27" borderId="12" xfId="0" applyNumberFormat="1" applyFont="1" applyFill="1" applyBorder="1" applyAlignment="1">
      <alignment horizontal="center" vertical="center" wrapText="1"/>
    </xf>
    <xf numFmtId="164" fontId="22" fillId="27" borderId="31" xfId="0" applyNumberFormat="1" applyFont="1" applyFill="1" applyBorder="1" applyAlignment="1">
      <alignment horizontal="center" vertical="center" wrapText="1"/>
    </xf>
    <xf numFmtId="164" fontId="22" fillId="27" borderId="13" xfId="0" applyNumberFormat="1" applyFont="1" applyFill="1" applyBorder="1" applyAlignment="1">
      <alignment horizontal="center" vertical="center" wrapText="1"/>
    </xf>
    <xf numFmtId="164" fontId="22" fillId="27" borderId="14" xfId="0" applyNumberFormat="1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vertical="center" wrapText="1"/>
    </xf>
    <xf numFmtId="164" fontId="23" fillId="0" borderId="23" xfId="0" applyNumberFormat="1" applyFont="1" applyFill="1" applyBorder="1" applyAlignment="1">
      <alignment horizontal="center" vertical="center" wrapText="1"/>
    </xf>
    <xf numFmtId="20" fontId="37" fillId="24" borderId="12" xfId="0" applyNumberFormat="1" applyFont="1" applyFill="1" applyBorder="1" applyAlignment="1">
      <alignment horizontal="center" vertical="center" wrapText="1"/>
    </xf>
    <xf numFmtId="0" fontId="43" fillId="24" borderId="19" xfId="0" applyFont="1" applyFill="1" applyBorder="1" applyAlignment="1">
      <alignment horizontal="center" vertical="center" wrapText="1"/>
    </xf>
    <xf numFmtId="164" fontId="37" fillId="24" borderId="20" xfId="0" applyNumberFormat="1" applyFont="1" applyFill="1" applyBorder="1" applyAlignment="1">
      <alignment horizontal="center" vertical="center" wrapText="1"/>
    </xf>
    <xf numFmtId="0" fontId="48" fillId="25" borderId="0" xfId="0" applyFont="1" applyFill="1" applyAlignment="1">
      <alignment vertical="center" wrapText="1"/>
    </xf>
    <xf numFmtId="0" fontId="38" fillId="25" borderId="0" xfId="0" applyFont="1" applyFill="1" applyAlignment="1">
      <alignment vertical="center"/>
    </xf>
    <xf numFmtId="0" fontId="48" fillId="25" borderId="0" xfId="0" applyFont="1" applyFill="1" applyAlignment="1">
      <alignment horizontal="center" vertical="center" wrapText="1"/>
    </xf>
    <xf numFmtId="0" fontId="48" fillId="25" borderId="0" xfId="0" applyFont="1" applyFill="1" applyAlignment="1">
      <alignment horizontal="center" vertical="center" wrapText="1"/>
    </xf>
    <xf numFmtId="0" fontId="48" fillId="25" borderId="0" xfId="0" applyFont="1" applyFill="1" applyAlignment="1">
      <alignment vertical="center"/>
    </xf>
    <xf numFmtId="0" fontId="55" fillId="24" borderId="0" xfId="0" applyFont="1" applyFill="1" applyAlignment="1">
      <alignment horizontal="left" vertical="center"/>
    </xf>
    <xf numFmtId="0" fontId="28" fillId="24" borderId="0" xfId="0" applyFont="1" applyFill="1" applyAlignment="1">
      <alignment vertical="center" wrapText="1"/>
    </xf>
    <xf numFmtId="0" fontId="48" fillId="24" borderId="0" xfId="0" applyFont="1" applyFill="1" applyAlignment="1">
      <alignment vertical="center" wrapText="1"/>
    </xf>
    <xf numFmtId="2" fontId="48" fillId="25" borderId="0" xfId="0" applyNumberFormat="1" applyFont="1" applyFill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7" fillId="0" borderId="34" xfId="0" applyFont="1" applyBorder="1" applyAlignment="1">
      <alignment horizontal="left" vertical="center" wrapText="1"/>
    </xf>
    <xf numFmtId="0" fontId="37" fillId="0" borderId="35" xfId="0" applyFont="1" applyBorder="1" applyAlignment="1">
      <alignment horizontal="left" vertical="center" wrapText="1"/>
    </xf>
    <xf numFmtId="0" fontId="37" fillId="0" borderId="49" xfId="0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48" fillId="25" borderId="0" xfId="0" applyFont="1" applyFill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61" xfId="0" applyFont="1" applyBorder="1" applyAlignment="1">
      <alignment horizontal="center" vertical="center" wrapText="1"/>
    </xf>
    <xf numFmtId="0" fontId="31" fillId="0" borderId="62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52" xfId="0" applyFont="1" applyBorder="1" applyAlignment="1">
      <alignment horizontal="left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51" xfId="0" applyFont="1" applyBorder="1" applyAlignment="1">
      <alignment horizontal="left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left" vertical="center" wrapText="1"/>
    </xf>
    <xf numFmtId="0" fontId="24" fillId="0" borderId="50" xfId="0" applyFont="1" applyBorder="1" applyAlignment="1">
      <alignment horizontal="left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4" fillId="0" borderId="7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left" vertical="center" wrapText="1"/>
    </xf>
    <xf numFmtId="0" fontId="24" fillId="0" borderId="49" xfId="0" applyFont="1" applyBorder="1" applyAlignment="1">
      <alignment horizontal="left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71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1" fillId="0" borderId="73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1" fillId="0" borderId="55" xfId="0" applyFont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 wrapText="1"/>
    </xf>
    <xf numFmtId="0" fontId="51" fillId="0" borderId="64" xfId="0" applyFont="1" applyBorder="1" applyAlignment="1">
      <alignment horizontal="center" vertical="center" wrapText="1"/>
    </xf>
    <xf numFmtId="0" fontId="51" fillId="0" borderId="57" xfId="0" applyFont="1" applyBorder="1" applyAlignment="1">
      <alignment horizontal="center" vertical="center" wrapText="1"/>
    </xf>
    <xf numFmtId="0" fontId="51" fillId="0" borderId="65" xfId="0" applyFont="1" applyBorder="1" applyAlignment="1">
      <alignment horizontal="center" vertical="center" wrapText="1"/>
    </xf>
    <xf numFmtId="0" fontId="51" fillId="0" borderId="59" xfId="0" applyFont="1" applyBorder="1" applyAlignment="1">
      <alignment horizontal="center" vertical="center" wrapText="1"/>
    </xf>
    <xf numFmtId="0" fontId="51" fillId="0" borderId="66" xfId="0" applyFont="1" applyBorder="1" applyAlignment="1">
      <alignment horizontal="center" vertical="center" wrapText="1"/>
    </xf>
    <xf numFmtId="0" fontId="51" fillId="0" borderId="67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0" borderId="68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42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47" fillId="0" borderId="31" xfId="0" applyFont="1" applyFill="1" applyBorder="1" applyAlignment="1">
      <alignment horizontal="center" vertical="center" wrapText="1"/>
    </xf>
    <xf numFmtId="0" fontId="47" fillId="0" borderId="44" xfId="0" applyFont="1" applyFill="1" applyBorder="1" applyAlignment="1">
      <alignment horizontal="center" vertical="center" wrapText="1"/>
    </xf>
    <xf numFmtId="0" fontId="47" fillId="0" borderId="36" xfId="0" applyFont="1" applyFill="1" applyBorder="1" applyAlignment="1">
      <alignment horizontal="center" vertical="center" wrapText="1"/>
    </xf>
    <xf numFmtId="0" fontId="47" fillId="0" borderId="43" xfId="0" applyFont="1" applyBorder="1" applyAlignment="1">
      <alignment horizontal="left" vertical="center" wrapText="1"/>
    </xf>
    <xf numFmtId="0" fontId="47" fillId="0" borderId="50" xfId="0" applyFont="1" applyBorder="1" applyAlignment="1">
      <alignment horizontal="left" vertical="center" wrapText="1"/>
    </xf>
    <xf numFmtId="0" fontId="47" fillId="0" borderId="54" xfId="0" applyFont="1" applyBorder="1" applyAlignment="1">
      <alignment horizontal="center" vertical="center" wrapText="1"/>
    </xf>
    <xf numFmtId="0" fontId="47" fillId="0" borderId="69" xfId="0" applyFont="1" applyBorder="1" applyAlignment="1">
      <alignment horizontal="center" vertical="center" wrapText="1"/>
    </xf>
    <xf numFmtId="0" fontId="47" fillId="0" borderId="7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24" fillId="0" borderId="74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 wrapText="1"/>
    </xf>
    <xf numFmtId="0" fontId="47" fillId="0" borderId="49" xfId="0" applyFont="1" applyBorder="1" applyAlignment="1">
      <alignment horizontal="left" vertical="center" wrapText="1"/>
    </xf>
    <xf numFmtId="0" fontId="47" fillId="0" borderId="53" xfId="0" applyFont="1" applyBorder="1" applyAlignment="1">
      <alignment horizontal="center" vertical="center" wrapText="1"/>
    </xf>
    <xf numFmtId="0" fontId="47" fillId="0" borderId="71" xfId="0" applyFont="1" applyBorder="1" applyAlignment="1">
      <alignment horizontal="center" vertical="center" wrapText="1"/>
    </xf>
    <xf numFmtId="0" fontId="47" fillId="0" borderId="68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51" fillId="0" borderId="5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5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left" vertical="center" wrapText="1"/>
    </xf>
    <xf numFmtId="0" fontId="47" fillId="0" borderId="52" xfId="0" applyFont="1" applyBorder="1" applyAlignment="1">
      <alignment horizontal="left" vertical="center" wrapText="1"/>
    </xf>
    <xf numFmtId="0" fontId="47" fillId="0" borderId="52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7" fillId="0" borderId="34" xfId="0" applyFont="1" applyBorder="1" applyAlignment="1">
      <alignment horizontal="left" vertical="center" wrapText="1"/>
    </xf>
    <xf numFmtId="0" fontId="47" fillId="0" borderId="51" xfId="0" applyFont="1" applyBorder="1" applyAlignment="1">
      <alignment horizontal="left" vertical="center" wrapText="1"/>
    </xf>
    <xf numFmtId="0" fontId="47" fillId="0" borderId="51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left" vertical="center" wrapText="1"/>
    </xf>
    <xf numFmtId="0" fontId="22" fillId="0" borderId="52" xfId="0" applyFont="1" applyBorder="1" applyAlignment="1">
      <alignment horizontal="left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left" vertical="center" wrapText="1"/>
    </xf>
    <xf numFmtId="0" fontId="22" fillId="0" borderId="51" xfId="0" applyFont="1" applyBorder="1" applyAlignment="1">
      <alignment horizontal="left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51" fillId="0" borderId="38" xfId="0" applyFont="1" applyBorder="1" applyAlignment="1">
      <alignment horizontal="center" vertical="center" wrapText="1"/>
    </xf>
    <xf numFmtId="0" fontId="51" fillId="0" borderId="58" xfId="0" applyFont="1" applyBorder="1" applyAlignment="1">
      <alignment horizontal="center" vertical="center" wrapText="1"/>
    </xf>
    <xf numFmtId="0" fontId="51" fillId="0" borderId="62" xfId="0" applyFont="1" applyBorder="1" applyAlignment="1">
      <alignment horizontal="center" vertical="center" wrapText="1"/>
    </xf>
    <xf numFmtId="0" fontId="51" fillId="0" borderId="63" xfId="0" applyFont="1" applyBorder="1" applyAlignment="1">
      <alignment horizontal="center" vertical="center" wrapText="1"/>
    </xf>
    <xf numFmtId="0" fontId="48" fillId="25" borderId="0" xfId="0" applyFont="1" applyFill="1" applyAlignment="1">
      <alignment horizontal="left" vertical="center" wrapText="1"/>
    </xf>
    <xf numFmtId="2" fontId="48" fillId="25" borderId="0" xfId="0" applyNumberFormat="1" applyFont="1" applyFill="1" applyAlignment="1">
      <alignment horizontal="center" vertical="center" wrapText="1"/>
    </xf>
    <xf numFmtId="0" fontId="48" fillId="25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1" fillId="0" borderId="5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52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54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27" xfId="0" applyFont="1" applyFill="1" applyBorder="1" applyAlignment="1">
      <alignment horizontal="left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left" vertical="center" wrapText="1"/>
    </xf>
    <xf numFmtId="0" fontId="47" fillId="0" borderId="52" xfId="0" applyFont="1" applyFill="1" applyBorder="1" applyAlignment="1">
      <alignment horizontal="left" vertical="center" wrapText="1"/>
    </xf>
    <xf numFmtId="0" fontId="47" fillId="0" borderId="52" xfId="0" applyFont="1" applyFill="1" applyBorder="1" applyAlignment="1">
      <alignment horizontal="center" vertical="center" wrapText="1"/>
    </xf>
    <xf numFmtId="0" fontId="47" fillId="0" borderId="2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left" vertical="center" wrapText="1"/>
    </xf>
    <xf numFmtId="0" fontId="47" fillId="0" borderId="51" xfId="0" applyFont="1" applyFill="1" applyBorder="1" applyAlignment="1">
      <alignment horizontal="left" vertical="center" wrapText="1"/>
    </xf>
    <xf numFmtId="0" fontId="47" fillId="0" borderId="51" xfId="0" applyFont="1" applyFill="1" applyBorder="1" applyAlignment="1">
      <alignment horizontal="center" vertical="center" wrapText="1"/>
    </xf>
    <xf numFmtId="0" fontId="47" fillId="0" borderId="35" xfId="0" applyFont="1" applyFill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51" fillId="0" borderId="49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center" wrapText="1"/>
    </xf>
    <xf numFmtId="0" fontId="51" fillId="0" borderId="5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48" fillId="24" borderId="0" xfId="0" applyFont="1" applyFill="1" applyAlignment="1">
      <alignment horizontal="center" vertical="center" wrapText="1"/>
    </xf>
    <xf numFmtId="0" fontId="47" fillId="0" borderId="36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70" xfId="0" applyFont="1" applyBorder="1" applyAlignment="1">
      <alignment horizontal="left" vertical="center" wrapText="1"/>
    </xf>
    <xf numFmtId="0" fontId="47" fillId="0" borderId="43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47" fillId="0" borderId="68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48" fillId="25" borderId="0" xfId="0" applyFont="1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view="pageBreakPreview" zoomScale="90" zoomScaleSheetLayoutView="90" zoomScalePageLayoutView="0" workbookViewId="0" topLeftCell="A7">
      <selection activeCell="N13" sqref="N13"/>
    </sheetView>
  </sheetViews>
  <sheetFormatPr defaultColWidth="9.00390625" defaultRowHeight="12.75"/>
  <cols>
    <col min="1" max="1" width="16.625" style="45" customWidth="1"/>
    <col min="2" max="2" width="48.875" style="45" customWidth="1"/>
    <col min="3" max="3" width="12.375" style="45" customWidth="1"/>
    <col min="4" max="4" width="18.125" style="45" customWidth="1"/>
    <col min="5" max="5" width="16.00390625" style="45" customWidth="1"/>
    <col min="6" max="6" width="12.875" style="45" customWidth="1"/>
    <col min="7" max="7" width="13.125" style="45" customWidth="1"/>
    <col min="8" max="8" width="5.25390625" style="45" customWidth="1"/>
    <col min="9" max="16384" width="9.125" style="45" customWidth="1"/>
  </cols>
  <sheetData>
    <row r="1" spans="1:7" s="50" customFormat="1" ht="27" customHeight="1">
      <c r="A1" s="226" t="s">
        <v>58</v>
      </c>
      <c r="B1" s="226"/>
      <c r="C1" s="226"/>
      <c r="D1" s="226"/>
      <c r="E1" s="229" t="s">
        <v>276</v>
      </c>
      <c r="F1" s="233" t="s">
        <v>277</v>
      </c>
      <c r="G1" s="233"/>
    </row>
    <row r="2" spans="1:7" s="47" customFormat="1" ht="21" customHeight="1">
      <c r="A2" s="254" t="s">
        <v>13</v>
      </c>
      <c r="B2" s="254"/>
      <c r="C2" s="254"/>
      <c r="D2" s="254"/>
      <c r="E2" s="254"/>
      <c r="F2" s="254"/>
      <c r="G2" s="254"/>
    </row>
    <row r="3" spans="1:7" s="51" customFormat="1" ht="28.5" customHeight="1">
      <c r="A3" s="255" t="s">
        <v>274</v>
      </c>
      <c r="B3" s="255"/>
      <c r="C3" s="255"/>
      <c r="D3" s="255"/>
      <c r="E3" s="255"/>
      <c r="F3" s="255"/>
      <c r="G3" s="255"/>
    </row>
    <row r="4" spans="1:7" s="51" customFormat="1" ht="22.5" customHeight="1">
      <c r="A4" s="256" t="s">
        <v>163</v>
      </c>
      <c r="B4" s="257"/>
      <c r="C4" s="257"/>
      <c r="D4" s="257"/>
      <c r="E4" s="257"/>
      <c r="F4" s="257"/>
      <c r="G4" s="257"/>
    </row>
    <row r="5" spans="1:7" s="51" customFormat="1" ht="23.25">
      <c r="A5" s="255" t="s">
        <v>0</v>
      </c>
      <c r="B5" s="255"/>
      <c r="C5" s="255"/>
      <c r="D5" s="255"/>
      <c r="E5" s="255"/>
      <c r="F5" s="255"/>
      <c r="G5" s="255"/>
    </row>
    <row r="6" spans="1:7" s="48" customFormat="1" ht="23.25" thickBot="1">
      <c r="A6" s="52"/>
      <c r="B6" s="52"/>
      <c r="C6" s="52"/>
      <c r="D6" s="52"/>
      <c r="E6" s="52"/>
      <c r="F6" s="52"/>
      <c r="G6" s="52"/>
    </row>
    <row r="7" spans="1:7" s="47" customFormat="1" ht="20.25">
      <c r="A7" s="53">
        <v>1</v>
      </c>
      <c r="B7" s="258" t="s">
        <v>1</v>
      </c>
      <c r="C7" s="259"/>
      <c r="D7" s="260" t="s">
        <v>2</v>
      </c>
      <c r="E7" s="261"/>
      <c r="F7" s="261"/>
      <c r="G7" s="262"/>
    </row>
    <row r="8" spans="1:7" s="47" customFormat="1" ht="20.25">
      <c r="A8" s="54">
        <v>2</v>
      </c>
      <c r="B8" s="244" t="s">
        <v>84</v>
      </c>
      <c r="C8" s="245"/>
      <c r="D8" s="246" t="s">
        <v>98</v>
      </c>
      <c r="E8" s="247"/>
      <c r="F8" s="247"/>
      <c r="G8" s="248"/>
    </row>
    <row r="9" spans="1:7" s="47" customFormat="1" ht="41.25" customHeight="1">
      <c r="A9" s="54">
        <v>3</v>
      </c>
      <c r="B9" s="244" t="s">
        <v>4</v>
      </c>
      <c r="C9" s="245"/>
      <c r="D9" s="263" t="s">
        <v>35</v>
      </c>
      <c r="E9" s="264"/>
      <c r="F9" s="264"/>
      <c r="G9" s="265"/>
    </row>
    <row r="10" spans="1:7" s="47" customFormat="1" ht="21" thickBot="1">
      <c r="A10" s="55">
        <v>4</v>
      </c>
      <c r="B10" s="249" t="s">
        <v>5</v>
      </c>
      <c r="C10" s="250"/>
      <c r="D10" s="251" t="s">
        <v>21</v>
      </c>
      <c r="E10" s="252"/>
      <c r="F10" s="252"/>
      <c r="G10" s="253"/>
    </row>
    <row r="11" spans="1:7" s="56" customFormat="1" ht="37.5" customHeight="1">
      <c r="A11" s="234" t="s">
        <v>3</v>
      </c>
      <c r="B11" s="236" t="s">
        <v>6</v>
      </c>
      <c r="C11" s="238" t="s">
        <v>7</v>
      </c>
      <c r="D11" s="238" t="s">
        <v>8</v>
      </c>
      <c r="E11" s="240" t="s">
        <v>9</v>
      </c>
      <c r="F11" s="242" t="s">
        <v>12</v>
      </c>
      <c r="G11" s="243"/>
    </row>
    <row r="12" spans="1:7" s="47" customFormat="1" ht="39.75" thickBot="1">
      <c r="A12" s="235"/>
      <c r="B12" s="237"/>
      <c r="C12" s="239"/>
      <c r="D12" s="239"/>
      <c r="E12" s="241"/>
      <c r="F12" s="28" t="s">
        <v>81</v>
      </c>
      <c r="G12" s="29" t="s">
        <v>80</v>
      </c>
    </row>
    <row r="13" spans="1:7" s="47" customFormat="1" ht="20.25">
      <c r="A13" s="54">
        <v>6008</v>
      </c>
      <c r="B13" s="57" t="s">
        <v>35</v>
      </c>
      <c r="C13" s="58">
        <v>0.6069444444444444</v>
      </c>
      <c r="D13" s="58">
        <v>0.7097222222222223</v>
      </c>
      <c r="E13" s="59">
        <f>D13-C13</f>
        <v>0.10277777777777786</v>
      </c>
      <c r="F13" s="60">
        <f>E13</f>
        <v>0.10277777777777786</v>
      </c>
      <c r="G13" s="61"/>
    </row>
    <row r="14" spans="1:7" s="67" customFormat="1" ht="36.75" customHeight="1">
      <c r="A14" s="62">
        <v>6008</v>
      </c>
      <c r="B14" s="36" t="s">
        <v>87</v>
      </c>
      <c r="C14" s="63">
        <f>D13</f>
        <v>0.7097222222222223</v>
      </c>
      <c r="D14" s="63">
        <v>0.7326388888888888</v>
      </c>
      <c r="E14" s="64">
        <f>D14-C14</f>
        <v>0.022916666666666585</v>
      </c>
      <c r="F14" s="65"/>
      <c r="G14" s="66">
        <f>E14</f>
        <v>0.022916666666666585</v>
      </c>
    </row>
    <row r="15" spans="1:7" s="104" customFormat="1" ht="20.25" customHeight="1">
      <c r="A15" s="98"/>
      <c r="B15" s="99" t="s">
        <v>83</v>
      </c>
      <c r="C15" s="100">
        <f>D14</f>
        <v>0.7326388888888888</v>
      </c>
      <c r="D15" s="100">
        <f>C16</f>
        <v>0.7611111111111111</v>
      </c>
      <c r="E15" s="101">
        <f>D15-C15</f>
        <v>0.028472222222222232</v>
      </c>
      <c r="F15" s="102"/>
      <c r="G15" s="103" t="s">
        <v>90</v>
      </c>
    </row>
    <row r="16" spans="1:7" s="47" customFormat="1" ht="20.25">
      <c r="A16" s="54">
        <v>6009</v>
      </c>
      <c r="B16" s="57" t="s">
        <v>34</v>
      </c>
      <c r="C16" s="58">
        <v>0.7611111111111111</v>
      </c>
      <c r="D16" s="58">
        <v>0.8666666666666667</v>
      </c>
      <c r="E16" s="59">
        <f>D16-C16</f>
        <v>0.10555555555555562</v>
      </c>
      <c r="F16" s="60">
        <f>E16</f>
        <v>0.10555555555555562</v>
      </c>
      <c r="G16" s="61"/>
    </row>
    <row r="17" spans="1:7" s="47" customFormat="1" ht="21.75" customHeight="1">
      <c r="A17" s="54" t="s">
        <v>99</v>
      </c>
      <c r="B17" s="27" t="s">
        <v>79</v>
      </c>
      <c r="C17" s="58">
        <f>D16</f>
        <v>0.8666666666666667</v>
      </c>
      <c r="D17" s="58">
        <f>C18</f>
        <v>0.10625</v>
      </c>
      <c r="E17" s="59">
        <f>24+D17-C17</f>
        <v>23.239583333333332</v>
      </c>
      <c r="F17" s="60"/>
      <c r="G17" s="61">
        <f>E17</f>
        <v>23.239583333333332</v>
      </c>
    </row>
    <row r="18" spans="1:7" s="47" customFormat="1" ht="40.5">
      <c r="A18" s="54">
        <v>6002</v>
      </c>
      <c r="B18" s="57" t="s">
        <v>100</v>
      </c>
      <c r="C18" s="58">
        <v>0.10625</v>
      </c>
      <c r="D18" s="58">
        <v>0.19791666666666666</v>
      </c>
      <c r="E18" s="59">
        <f>D18-C18</f>
        <v>0.09166666666666666</v>
      </c>
      <c r="F18" s="60">
        <f>E18</f>
        <v>0.09166666666666666</v>
      </c>
      <c r="G18" s="61"/>
    </row>
    <row r="19" spans="1:7" s="67" customFormat="1" ht="21" customHeight="1">
      <c r="A19" s="62"/>
      <c r="B19" s="36" t="s">
        <v>82</v>
      </c>
      <c r="C19" s="63">
        <f>D18</f>
        <v>0.19791666666666666</v>
      </c>
      <c r="D19" s="63">
        <f>C20</f>
        <v>0.20486111111111113</v>
      </c>
      <c r="E19" s="64">
        <f>D19-C19</f>
        <v>0.006944444444444475</v>
      </c>
      <c r="F19" s="65"/>
      <c r="G19" s="66">
        <f>E19</f>
        <v>0.006944444444444475</v>
      </c>
    </row>
    <row r="20" spans="1:7" s="47" customFormat="1" ht="41.25" thickBot="1">
      <c r="A20" s="68">
        <v>7151</v>
      </c>
      <c r="B20" s="57" t="s">
        <v>101</v>
      </c>
      <c r="C20" s="58">
        <v>0.20486111111111113</v>
      </c>
      <c r="D20" s="58">
        <v>0.28958333333333336</v>
      </c>
      <c r="E20" s="59">
        <f>D20-C20</f>
        <v>0.08472222222222223</v>
      </c>
      <c r="F20" s="69">
        <f>E20</f>
        <v>0.08472222222222223</v>
      </c>
      <c r="G20" s="70"/>
    </row>
    <row r="21" spans="1:8" s="78" customFormat="1" ht="21" thickBot="1">
      <c r="A21" s="71"/>
      <c r="B21" s="72" t="s">
        <v>10</v>
      </c>
      <c r="C21" s="73"/>
      <c r="D21" s="73"/>
      <c r="E21" s="74">
        <f>F21+G21</f>
        <v>23.654166666666665</v>
      </c>
      <c r="F21" s="75">
        <f>SUM(F13:F20)</f>
        <v>0.3847222222222224</v>
      </c>
      <c r="G21" s="76">
        <f>SUM(G13:G20)</f>
        <v>23.269444444444442</v>
      </c>
      <c r="H21" s="77">
        <f>F21+G21</f>
        <v>23.654166666666665</v>
      </c>
    </row>
    <row r="22" s="46" customFormat="1" ht="23.25">
      <c r="A22" s="79" t="s">
        <v>11</v>
      </c>
    </row>
    <row r="23" s="46" customFormat="1" ht="23.25">
      <c r="A23" s="46" t="s">
        <v>110</v>
      </c>
    </row>
    <row r="24" s="46" customFormat="1" ht="9" customHeight="1"/>
    <row r="25" s="46" customFormat="1" ht="9" customHeight="1"/>
    <row r="26" spans="1:7" s="51" customFormat="1" ht="18.75" customHeight="1">
      <c r="A26" s="254" t="s">
        <v>36</v>
      </c>
      <c r="B26" s="254"/>
      <c r="C26" s="254"/>
      <c r="D26" s="254"/>
      <c r="E26" s="254"/>
      <c r="F26" s="254"/>
      <c r="G26" s="254"/>
    </row>
    <row r="27" spans="1:7" s="51" customFormat="1" ht="22.5" customHeight="1">
      <c r="A27" s="255" t="s">
        <v>108</v>
      </c>
      <c r="B27" s="255"/>
      <c r="C27" s="255"/>
      <c r="D27" s="255"/>
      <c r="E27" s="255"/>
      <c r="F27" s="255"/>
      <c r="G27" s="255"/>
    </row>
    <row r="28" spans="1:7" s="51" customFormat="1" ht="22.5" customHeight="1">
      <c r="A28" s="256" t="s">
        <v>112</v>
      </c>
      <c r="B28" s="257"/>
      <c r="C28" s="257"/>
      <c r="D28" s="257"/>
      <c r="E28" s="257"/>
      <c r="F28" s="257"/>
      <c r="G28" s="257"/>
    </row>
    <row r="29" spans="1:7" s="51" customFormat="1" ht="23.25">
      <c r="A29" s="255" t="s">
        <v>0</v>
      </c>
      <c r="B29" s="255"/>
      <c r="C29" s="255"/>
      <c r="D29" s="255"/>
      <c r="E29" s="255"/>
      <c r="F29" s="255"/>
      <c r="G29" s="255"/>
    </row>
    <row r="30" spans="1:7" s="48" customFormat="1" ht="23.25" thickBot="1">
      <c r="A30" s="52"/>
      <c r="B30" s="52"/>
      <c r="C30" s="52"/>
      <c r="D30" s="52"/>
      <c r="E30" s="52"/>
      <c r="F30" s="52"/>
      <c r="G30" s="52"/>
    </row>
    <row r="31" spans="1:7" s="47" customFormat="1" ht="20.25">
      <c r="A31" s="53">
        <v>1</v>
      </c>
      <c r="B31" s="258" t="s">
        <v>1</v>
      </c>
      <c r="C31" s="259"/>
      <c r="D31" s="260" t="s">
        <v>2</v>
      </c>
      <c r="E31" s="261"/>
      <c r="F31" s="261"/>
      <c r="G31" s="262"/>
    </row>
    <row r="32" spans="1:7" s="47" customFormat="1" ht="20.25">
      <c r="A32" s="54">
        <v>2</v>
      </c>
      <c r="B32" s="244" t="s">
        <v>84</v>
      </c>
      <c r="C32" s="245"/>
      <c r="D32" s="246" t="s">
        <v>102</v>
      </c>
      <c r="E32" s="247"/>
      <c r="F32" s="247"/>
      <c r="G32" s="248"/>
    </row>
    <row r="33" spans="1:7" s="47" customFormat="1" ht="41.25" customHeight="1">
      <c r="A33" s="54">
        <v>3</v>
      </c>
      <c r="B33" s="244" t="s">
        <v>4</v>
      </c>
      <c r="C33" s="245"/>
      <c r="D33" s="246" t="s">
        <v>273</v>
      </c>
      <c r="E33" s="247"/>
      <c r="F33" s="247"/>
      <c r="G33" s="248"/>
    </row>
    <row r="34" spans="1:7" s="47" customFormat="1" ht="21" thickBot="1">
      <c r="A34" s="55">
        <v>4</v>
      </c>
      <c r="B34" s="249" t="s">
        <v>5</v>
      </c>
      <c r="C34" s="250"/>
      <c r="D34" s="251" t="s">
        <v>21</v>
      </c>
      <c r="E34" s="252"/>
      <c r="F34" s="252"/>
      <c r="G34" s="253"/>
    </row>
    <row r="35" spans="1:7" s="56" customFormat="1" ht="37.5" customHeight="1">
      <c r="A35" s="234" t="s">
        <v>3</v>
      </c>
      <c r="B35" s="236" t="s">
        <v>6</v>
      </c>
      <c r="C35" s="238" t="s">
        <v>7</v>
      </c>
      <c r="D35" s="238" t="s">
        <v>8</v>
      </c>
      <c r="E35" s="240" t="s">
        <v>9</v>
      </c>
      <c r="F35" s="242" t="s">
        <v>12</v>
      </c>
      <c r="G35" s="243"/>
    </row>
    <row r="36" spans="1:7" s="47" customFormat="1" ht="39.75" thickBot="1">
      <c r="A36" s="235"/>
      <c r="B36" s="237"/>
      <c r="C36" s="239"/>
      <c r="D36" s="239"/>
      <c r="E36" s="241"/>
      <c r="F36" s="28" t="s">
        <v>81</v>
      </c>
      <c r="G36" s="29" t="s">
        <v>80</v>
      </c>
    </row>
    <row r="37" spans="1:7" s="105" customFormat="1" ht="41.25" customHeight="1">
      <c r="A37" s="93">
        <v>6006</v>
      </c>
      <c r="B37" s="30" t="s">
        <v>111</v>
      </c>
      <c r="C37" s="94">
        <f>D74</f>
        <v>0.3611111111111111</v>
      </c>
      <c r="D37" s="94">
        <f>C38</f>
        <v>0.5277777777777778</v>
      </c>
      <c r="E37" s="95">
        <f aca="true" t="shared" si="0" ref="E37:E42">D37-C37</f>
        <v>0.16666666666666669</v>
      </c>
      <c r="F37" s="96"/>
      <c r="G37" s="97">
        <f>E37*0.5</f>
        <v>0.08333333333333334</v>
      </c>
    </row>
    <row r="38" spans="1:7" s="47" customFormat="1" ht="21" customHeight="1">
      <c r="A38" s="54">
        <v>6006</v>
      </c>
      <c r="B38" s="57" t="s">
        <v>35</v>
      </c>
      <c r="C38" s="58">
        <v>0.5277777777777778</v>
      </c>
      <c r="D38" s="58">
        <v>0.63125</v>
      </c>
      <c r="E38" s="59">
        <f t="shared" si="0"/>
        <v>0.10347222222222219</v>
      </c>
      <c r="F38" s="60">
        <f>E38</f>
        <v>0.10347222222222219</v>
      </c>
      <c r="G38" s="61"/>
    </row>
    <row r="39" spans="1:7" s="67" customFormat="1" ht="36.75" customHeight="1">
      <c r="A39" s="62">
        <v>6006</v>
      </c>
      <c r="B39" s="36" t="s">
        <v>88</v>
      </c>
      <c r="C39" s="63">
        <f>D38</f>
        <v>0.63125</v>
      </c>
      <c r="D39" s="63">
        <v>0.638888888888889</v>
      </c>
      <c r="E39" s="64">
        <f t="shared" si="0"/>
        <v>0.007638888888888973</v>
      </c>
      <c r="F39" s="65"/>
      <c r="G39" s="66">
        <f>E39</f>
        <v>0.007638888888888973</v>
      </c>
    </row>
    <row r="40" spans="1:7" s="67" customFormat="1" ht="21" customHeight="1">
      <c r="A40" s="62"/>
      <c r="B40" s="36" t="s">
        <v>82</v>
      </c>
      <c r="C40" s="63">
        <f>D39</f>
        <v>0.638888888888889</v>
      </c>
      <c r="D40" s="63">
        <v>0.6458333333333334</v>
      </c>
      <c r="E40" s="64">
        <f t="shared" si="0"/>
        <v>0.00694444444444442</v>
      </c>
      <c r="F40" s="65"/>
      <c r="G40" s="66">
        <f>E40</f>
        <v>0.00694444444444442</v>
      </c>
    </row>
    <row r="41" spans="1:7" s="67" customFormat="1" ht="24.75" customHeight="1">
      <c r="A41" s="62">
        <v>6007</v>
      </c>
      <c r="B41" s="36" t="s">
        <v>88</v>
      </c>
      <c r="C41" s="63">
        <f>D40</f>
        <v>0.6458333333333334</v>
      </c>
      <c r="D41" s="63">
        <f>C42</f>
        <v>0.6597222222222222</v>
      </c>
      <c r="E41" s="64">
        <f t="shared" si="0"/>
        <v>0.01388888888888884</v>
      </c>
      <c r="F41" s="65"/>
      <c r="G41" s="66">
        <f>E41</f>
        <v>0.01388888888888884</v>
      </c>
    </row>
    <row r="42" spans="1:7" s="67" customFormat="1" ht="18" customHeight="1">
      <c r="A42" s="62" t="s">
        <v>85</v>
      </c>
      <c r="B42" s="80" t="s">
        <v>43</v>
      </c>
      <c r="C42" s="63">
        <v>0.6597222222222222</v>
      </c>
      <c r="D42" s="63">
        <v>0.8756944444444444</v>
      </c>
      <c r="E42" s="64">
        <f t="shared" si="0"/>
        <v>0.21597222222222223</v>
      </c>
      <c r="F42" s="65">
        <f>E42</f>
        <v>0.21597222222222223</v>
      </c>
      <c r="G42" s="66"/>
    </row>
    <row r="43" spans="1:7" s="47" customFormat="1" ht="18" customHeight="1">
      <c r="A43" s="54" t="s">
        <v>92</v>
      </c>
      <c r="B43" s="27" t="s">
        <v>79</v>
      </c>
      <c r="C43" s="58">
        <f>D42</f>
        <v>0.8756944444444444</v>
      </c>
      <c r="D43" s="58">
        <f>C44</f>
        <v>0.14583333333333334</v>
      </c>
      <c r="E43" s="64">
        <f>24+D43-C43</f>
        <v>23.270138888888887</v>
      </c>
      <c r="F43" s="60"/>
      <c r="G43" s="61">
        <f>E43</f>
        <v>23.270138888888887</v>
      </c>
    </row>
    <row r="44" spans="1:7" s="47" customFormat="1" ht="20.25">
      <c r="A44" s="54" t="s">
        <v>91</v>
      </c>
      <c r="B44" s="57" t="s">
        <v>33</v>
      </c>
      <c r="C44" s="58">
        <v>0.14583333333333334</v>
      </c>
      <c r="D44" s="58">
        <v>0.35694444444444445</v>
      </c>
      <c r="E44" s="59">
        <f>D44-C44</f>
        <v>0.2111111111111111</v>
      </c>
      <c r="F44" s="60">
        <f>E44</f>
        <v>0.2111111111111111</v>
      </c>
      <c r="G44" s="61"/>
    </row>
    <row r="45" spans="1:7" s="67" customFormat="1" ht="42" customHeight="1">
      <c r="A45" s="62">
        <v>6004</v>
      </c>
      <c r="B45" s="36" t="s">
        <v>87</v>
      </c>
      <c r="C45" s="63">
        <f>D44</f>
        <v>0.35694444444444445</v>
      </c>
      <c r="D45" s="63">
        <v>0.38125000000000003</v>
      </c>
      <c r="E45" s="64">
        <f>D45-C45</f>
        <v>0.02430555555555558</v>
      </c>
      <c r="F45" s="65"/>
      <c r="G45" s="66">
        <f>E45</f>
        <v>0.02430555555555558</v>
      </c>
    </row>
    <row r="46" spans="1:7" s="104" customFormat="1" ht="21.75" customHeight="1">
      <c r="A46" s="98"/>
      <c r="B46" s="99" t="s">
        <v>83</v>
      </c>
      <c r="C46" s="100">
        <f>D45</f>
        <v>0.38125000000000003</v>
      </c>
      <c r="D46" s="100">
        <f>C47</f>
        <v>0.4375</v>
      </c>
      <c r="E46" s="101">
        <f>D46-C46</f>
        <v>0.05624999999999997</v>
      </c>
      <c r="F46" s="102"/>
      <c r="G46" s="103" t="s">
        <v>90</v>
      </c>
    </row>
    <row r="47" spans="1:7" s="67" customFormat="1" ht="45" customHeight="1">
      <c r="A47" s="62">
        <v>6005</v>
      </c>
      <c r="B47" s="36" t="s">
        <v>86</v>
      </c>
      <c r="C47" s="63">
        <v>0.4375</v>
      </c>
      <c r="D47" s="81">
        <f>C48</f>
        <v>0.46527777777777773</v>
      </c>
      <c r="E47" s="64">
        <f>D47-C47</f>
        <v>0.027777777777777735</v>
      </c>
      <c r="F47" s="65"/>
      <c r="G47" s="66">
        <f>E47</f>
        <v>0.027777777777777735</v>
      </c>
    </row>
    <row r="48" spans="1:7" s="47" customFormat="1" ht="21" thickBot="1">
      <c r="A48" s="54">
        <v>6005</v>
      </c>
      <c r="B48" s="57" t="s">
        <v>34</v>
      </c>
      <c r="C48" s="58">
        <v>0.46527777777777773</v>
      </c>
      <c r="D48" s="58">
        <v>0.5701388888888889</v>
      </c>
      <c r="E48" s="59">
        <f>D48-C48</f>
        <v>0.10486111111111113</v>
      </c>
      <c r="F48" s="60">
        <f>E48</f>
        <v>0.10486111111111113</v>
      </c>
      <c r="G48" s="61"/>
    </row>
    <row r="49" spans="1:9" s="78" customFormat="1" ht="21" thickBot="1">
      <c r="A49" s="71"/>
      <c r="B49" s="72" t="s">
        <v>10</v>
      </c>
      <c r="C49" s="73"/>
      <c r="D49" s="73"/>
      <c r="E49" s="82" t="s">
        <v>114</v>
      </c>
      <c r="F49" s="75">
        <f>SUM(F37:F48)</f>
        <v>0.6354166666666667</v>
      </c>
      <c r="G49" s="83">
        <f>SUM(G37:G48)</f>
        <v>23.43402777777778</v>
      </c>
      <c r="H49" s="77">
        <f>F49+G49</f>
        <v>24.069444444444446</v>
      </c>
      <c r="I49" s="84">
        <f>F49+G49</f>
        <v>24.069444444444446</v>
      </c>
    </row>
    <row r="50" s="46" customFormat="1" ht="23.25">
      <c r="A50" s="79" t="s">
        <v>11</v>
      </c>
    </row>
    <row r="51" s="46" customFormat="1" ht="23.25">
      <c r="A51" s="46" t="s">
        <v>115</v>
      </c>
    </row>
    <row r="52" s="85" customFormat="1" ht="12" customHeight="1">
      <c r="A52" s="85" t="s">
        <v>68</v>
      </c>
    </row>
    <row r="53" spans="1:7" s="51" customFormat="1" ht="21.75" customHeight="1">
      <c r="A53" s="254" t="s">
        <v>14</v>
      </c>
      <c r="B53" s="254"/>
      <c r="C53" s="254"/>
      <c r="D53" s="254"/>
      <c r="E53" s="254"/>
      <c r="F53" s="254"/>
      <c r="G53" s="254"/>
    </row>
    <row r="54" spans="1:7" s="51" customFormat="1" ht="22.5" customHeight="1">
      <c r="A54" s="255" t="s">
        <v>108</v>
      </c>
      <c r="B54" s="255"/>
      <c r="C54" s="255"/>
      <c r="D54" s="255"/>
      <c r="E54" s="255"/>
      <c r="F54" s="255"/>
      <c r="G54" s="255"/>
    </row>
    <row r="55" spans="1:7" s="51" customFormat="1" ht="22.5" customHeight="1">
      <c r="A55" s="256" t="s">
        <v>112</v>
      </c>
      <c r="B55" s="257"/>
      <c r="C55" s="257"/>
      <c r="D55" s="257"/>
      <c r="E55" s="257"/>
      <c r="F55" s="257"/>
      <c r="G55" s="257"/>
    </row>
    <row r="56" spans="1:7" s="51" customFormat="1" ht="23.25">
      <c r="A56" s="255" t="s">
        <v>0</v>
      </c>
      <c r="B56" s="255"/>
      <c r="C56" s="255"/>
      <c r="D56" s="255"/>
      <c r="E56" s="255"/>
      <c r="F56" s="255"/>
      <c r="G56" s="255"/>
    </row>
    <row r="57" spans="1:7" s="48" customFormat="1" ht="23.25" thickBot="1">
      <c r="A57" s="52"/>
      <c r="B57" s="52"/>
      <c r="C57" s="52"/>
      <c r="D57" s="52"/>
      <c r="E57" s="52"/>
      <c r="F57" s="52"/>
      <c r="G57" s="52"/>
    </row>
    <row r="58" spans="1:7" s="47" customFormat="1" ht="20.25">
      <c r="A58" s="53">
        <v>1</v>
      </c>
      <c r="B58" s="258" t="s">
        <v>1</v>
      </c>
      <c r="C58" s="259"/>
      <c r="D58" s="260" t="s">
        <v>2</v>
      </c>
      <c r="E58" s="261"/>
      <c r="F58" s="261"/>
      <c r="G58" s="262"/>
    </row>
    <row r="59" spans="1:7" s="47" customFormat="1" ht="20.25">
      <c r="A59" s="54">
        <v>2</v>
      </c>
      <c r="B59" s="244" t="s">
        <v>84</v>
      </c>
      <c r="C59" s="245"/>
      <c r="D59" s="246" t="s">
        <v>103</v>
      </c>
      <c r="E59" s="247"/>
      <c r="F59" s="247"/>
      <c r="G59" s="248"/>
    </row>
    <row r="60" spans="1:7" s="47" customFormat="1" ht="41.25" customHeight="1">
      <c r="A60" s="54">
        <v>3</v>
      </c>
      <c r="B60" s="244" t="s">
        <v>4</v>
      </c>
      <c r="C60" s="245"/>
      <c r="D60" s="246" t="s">
        <v>54</v>
      </c>
      <c r="E60" s="247"/>
      <c r="F60" s="247"/>
      <c r="G60" s="248"/>
    </row>
    <row r="61" spans="1:7" s="47" customFormat="1" ht="21" thickBot="1">
      <c r="A61" s="55">
        <v>4</v>
      </c>
      <c r="B61" s="249" t="s">
        <v>5</v>
      </c>
      <c r="C61" s="250"/>
      <c r="D61" s="251" t="s">
        <v>21</v>
      </c>
      <c r="E61" s="252"/>
      <c r="F61" s="252"/>
      <c r="G61" s="253"/>
    </row>
    <row r="62" spans="1:7" s="56" customFormat="1" ht="37.5" customHeight="1">
      <c r="A62" s="234" t="s">
        <v>3</v>
      </c>
      <c r="B62" s="236" t="s">
        <v>6</v>
      </c>
      <c r="C62" s="238" t="s">
        <v>7</v>
      </c>
      <c r="D62" s="238" t="s">
        <v>8</v>
      </c>
      <c r="E62" s="240" t="s">
        <v>9</v>
      </c>
      <c r="F62" s="242" t="s">
        <v>12</v>
      </c>
      <c r="G62" s="243"/>
    </row>
    <row r="63" spans="1:7" s="47" customFormat="1" ht="39.75" thickBot="1">
      <c r="A63" s="235"/>
      <c r="B63" s="237"/>
      <c r="C63" s="239"/>
      <c r="D63" s="239"/>
      <c r="E63" s="241"/>
      <c r="F63" s="28" t="s">
        <v>81</v>
      </c>
      <c r="G63" s="29" t="s">
        <v>80</v>
      </c>
    </row>
    <row r="64" spans="1:7" s="47" customFormat="1" ht="20.25">
      <c r="A64" s="53">
        <v>6061</v>
      </c>
      <c r="B64" s="57" t="s">
        <v>104</v>
      </c>
      <c r="C64" s="58">
        <v>0.29444444444444445</v>
      </c>
      <c r="D64" s="58">
        <v>0.3986111111111111</v>
      </c>
      <c r="E64" s="59">
        <f aca="true" t="shared" si="1" ref="E64:E69">D64-C64</f>
        <v>0.10416666666666663</v>
      </c>
      <c r="F64" s="86">
        <f>E64</f>
        <v>0.10416666666666663</v>
      </c>
      <c r="G64" s="87"/>
    </row>
    <row r="65" spans="1:7" s="105" customFormat="1" ht="40.5" customHeight="1">
      <c r="A65" s="93" t="s">
        <v>93</v>
      </c>
      <c r="B65" s="30" t="s">
        <v>111</v>
      </c>
      <c r="C65" s="94">
        <f>D64</f>
        <v>0.3986111111111111</v>
      </c>
      <c r="D65" s="94">
        <f>C66</f>
        <v>0.6027777777777777</v>
      </c>
      <c r="E65" s="95">
        <f t="shared" si="1"/>
        <v>0.20416666666666666</v>
      </c>
      <c r="F65" s="96"/>
      <c r="G65" s="97">
        <f>E65*0.5</f>
        <v>0.10208333333333333</v>
      </c>
    </row>
    <row r="66" spans="1:7" s="47" customFormat="1" ht="20.25">
      <c r="A66" s="54" t="s">
        <v>94</v>
      </c>
      <c r="B66" s="57" t="s">
        <v>44</v>
      </c>
      <c r="C66" s="58">
        <v>0.6027777777777777</v>
      </c>
      <c r="D66" s="58">
        <v>0.8069444444444445</v>
      </c>
      <c r="E66" s="59">
        <f t="shared" si="1"/>
        <v>0.20416666666666672</v>
      </c>
      <c r="F66" s="60">
        <f>E66</f>
        <v>0.20416666666666672</v>
      </c>
      <c r="G66" s="88"/>
    </row>
    <row r="67" spans="1:7" s="67" customFormat="1" ht="43.5" customHeight="1">
      <c r="A67" s="62">
        <v>6010</v>
      </c>
      <c r="B67" s="36" t="s">
        <v>87</v>
      </c>
      <c r="C67" s="63">
        <f>D66</f>
        <v>0.8069444444444445</v>
      </c>
      <c r="D67" s="81">
        <v>0.8277777777777778</v>
      </c>
      <c r="E67" s="64">
        <f t="shared" si="1"/>
        <v>0.02083333333333337</v>
      </c>
      <c r="F67" s="65"/>
      <c r="G67" s="66">
        <f>E67</f>
        <v>0.02083333333333337</v>
      </c>
    </row>
    <row r="68" spans="1:7" s="67" customFormat="1" ht="23.25" customHeight="1">
      <c r="A68" s="62"/>
      <c r="B68" s="36" t="s">
        <v>82</v>
      </c>
      <c r="C68" s="63">
        <f>D67</f>
        <v>0.8277777777777778</v>
      </c>
      <c r="D68" s="81">
        <v>0.8347222222222223</v>
      </c>
      <c r="E68" s="64">
        <f t="shared" si="1"/>
        <v>0.00694444444444442</v>
      </c>
      <c r="F68" s="65"/>
      <c r="G68" s="66">
        <f>E68</f>
        <v>0.00694444444444442</v>
      </c>
    </row>
    <row r="69" spans="1:7" s="67" customFormat="1" ht="32.25" customHeight="1">
      <c r="A69" s="62">
        <v>7107</v>
      </c>
      <c r="B69" s="36" t="s">
        <v>96</v>
      </c>
      <c r="C69" s="63">
        <f>D68</f>
        <v>0.8347222222222223</v>
      </c>
      <c r="D69" s="81">
        <f>C70</f>
        <v>0.8472222222222222</v>
      </c>
      <c r="E69" s="64">
        <f t="shared" si="1"/>
        <v>0.012499999999999956</v>
      </c>
      <c r="F69" s="65"/>
      <c r="G69" s="66">
        <f>E69</f>
        <v>0.012499999999999956</v>
      </c>
    </row>
    <row r="70" spans="1:7" s="47" customFormat="1" ht="23.25" customHeight="1">
      <c r="A70" s="68">
        <v>7107</v>
      </c>
      <c r="B70" s="89" t="s">
        <v>89</v>
      </c>
      <c r="C70" s="58">
        <v>0.8472222222222222</v>
      </c>
      <c r="D70" s="58">
        <v>0.8729166666666667</v>
      </c>
      <c r="E70" s="64">
        <f>24+D70-C70</f>
        <v>24.025694444444444</v>
      </c>
      <c r="F70" s="69"/>
      <c r="G70" s="70">
        <f>E70</f>
        <v>24.025694444444444</v>
      </c>
    </row>
    <row r="71" spans="1:7" s="67" customFormat="1" ht="24.75" customHeight="1">
      <c r="A71" s="62">
        <v>7107</v>
      </c>
      <c r="B71" s="36" t="s">
        <v>79</v>
      </c>
      <c r="C71" s="63">
        <f>D70</f>
        <v>0.8729166666666667</v>
      </c>
      <c r="D71" s="81">
        <f>C72</f>
        <v>0.14652777777777778</v>
      </c>
      <c r="E71" s="64">
        <f>24+D71-C71</f>
        <v>23.273611111111112</v>
      </c>
      <c r="F71" s="65"/>
      <c r="G71" s="66">
        <f>E71</f>
        <v>23.273611111111112</v>
      </c>
    </row>
    <row r="72" spans="1:7" s="47" customFormat="1" ht="20.25">
      <c r="A72" s="54">
        <v>7102</v>
      </c>
      <c r="B72" s="57" t="s">
        <v>131</v>
      </c>
      <c r="C72" s="58">
        <v>0.14652777777777778</v>
      </c>
      <c r="D72" s="58">
        <v>0.17361111111111113</v>
      </c>
      <c r="E72" s="59">
        <f>D72-C72</f>
        <v>0.027083333333333348</v>
      </c>
      <c r="F72" s="60">
        <f>E72</f>
        <v>0.027083333333333348</v>
      </c>
      <c r="G72" s="88"/>
    </row>
    <row r="73" spans="1:7" s="104" customFormat="1" ht="21.75" customHeight="1">
      <c r="A73" s="98"/>
      <c r="B73" s="99" t="s">
        <v>83</v>
      </c>
      <c r="C73" s="100">
        <f>D72</f>
        <v>0.17361111111111113</v>
      </c>
      <c r="D73" s="100">
        <f>C74</f>
        <v>0.2569444444444445</v>
      </c>
      <c r="E73" s="101">
        <f>D73-C73</f>
        <v>0.08333333333333334</v>
      </c>
      <c r="F73" s="102"/>
      <c r="G73" s="103" t="s">
        <v>90</v>
      </c>
    </row>
    <row r="74" spans="1:7" s="47" customFormat="1" ht="21" thickBot="1">
      <c r="A74" s="54">
        <v>6003</v>
      </c>
      <c r="B74" s="57" t="s">
        <v>34</v>
      </c>
      <c r="C74" s="58">
        <v>0.2569444444444445</v>
      </c>
      <c r="D74" s="58">
        <v>0.3611111111111111</v>
      </c>
      <c r="E74" s="106">
        <f>D74-C74</f>
        <v>0.10416666666666663</v>
      </c>
      <c r="F74" s="60">
        <f>E74</f>
        <v>0.10416666666666663</v>
      </c>
      <c r="G74" s="61"/>
    </row>
    <row r="75" spans="1:9" s="78" customFormat="1" ht="21" thickBot="1">
      <c r="A75" s="71"/>
      <c r="B75" s="72" t="s">
        <v>10</v>
      </c>
      <c r="C75" s="73"/>
      <c r="D75" s="74"/>
      <c r="E75" s="107">
        <f>F75+G75</f>
        <v>47.881249999999994</v>
      </c>
      <c r="F75" s="75">
        <f>SUM(F64:F74)</f>
        <v>0.4395833333333333</v>
      </c>
      <c r="G75" s="83">
        <f>SUM(G64:G74)</f>
        <v>47.44166666666666</v>
      </c>
      <c r="H75" s="77">
        <f>F75+G75</f>
        <v>47.881249999999994</v>
      </c>
      <c r="I75" s="84">
        <f>F75+G75</f>
        <v>47.881249999999994</v>
      </c>
    </row>
    <row r="76" s="46" customFormat="1" ht="23.25">
      <c r="A76" s="79" t="s">
        <v>11</v>
      </c>
    </row>
    <row r="77" s="46" customFormat="1" ht="23.25">
      <c r="A77" s="46" t="s">
        <v>132</v>
      </c>
    </row>
    <row r="78" s="46" customFormat="1" ht="23.25"/>
    <row r="79" s="46" customFormat="1" ht="23.25"/>
    <row r="80" s="46" customFormat="1" ht="23.25"/>
    <row r="81" spans="1:7" s="46" customFormat="1" ht="23.25">
      <c r="A81" s="254" t="s">
        <v>105</v>
      </c>
      <c r="B81" s="254"/>
      <c r="C81" s="254"/>
      <c r="D81" s="254"/>
      <c r="E81" s="254"/>
      <c r="F81" s="254"/>
      <c r="G81" s="254"/>
    </row>
    <row r="82" spans="1:7" s="51" customFormat="1" ht="23.25">
      <c r="A82" s="255" t="s">
        <v>107</v>
      </c>
      <c r="B82" s="255"/>
      <c r="C82" s="255"/>
      <c r="D82" s="255"/>
      <c r="E82" s="255"/>
      <c r="F82" s="255"/>
      <c r="G82" s="255"/>
    </row>
    <row r="83" spans="1:7" s="51" customFormat="1" ht="22.5" customHeight="1">
      <c r="A83" s="256" t="s">
        <v>113</v>
      </c>
      <c r="B83" s="257"/>
      <c r="C83" s="257"/>
      <c r="D83" s="257"/>
      <c r="E83" s="257"/>
      <c r="F83" s="257"/>
      <c r="G83" s="257"/>
    </row>
    <row r="84" spans="1:7" s="51" customFormat="1" ht="23.25">
      <c r="A84" s="255" t="s">
        <v>0</v>
      </c>
      <c r="B84" s="255"/>
      <c r="C84" s="255"/>
      <c r="D84" s="255"/>
      <c r="E84" s="255"/>
      <c r="F84" s="255"/>
      <c r="G84" s="255"/>
    </row>
    <row r="85" spans="1:7" s="48" customFormat="1" ht="23.25" thickBot="1">
      <c r="A85" s="52"/>
      <c r="B85" s="52"/>
      <c r="C85" s="52"/>
      <c r="D85" s="52"/>
      <c r="E85" s="52"/>
      <c r="F85" s="52"/>
      <c r="G85" s="52"/>
    </row>
    <row r="86" spans="1:7" s="47" customFormat="1" ht="20.25">
      <c r="A86" s="53">
        <v>1</v>
      </c>
      <c r="B86" s="258" t="s">
        <v>1</v>
      </c>
      <c r="C86" s="259"/>
      <c r="D86" s="260" t="s">
        <v>2</v>
      </c>
      <c r="E86" s="261"/>
      <c r="F86" s="261"/>
      <c r="G86" s="262"/>
    </row>
    <row r="87" spans="1:7" s="47" customFormat="1" ht="20.25">
      <c r="A87" s="54">
        <v>2</v>
      </c>
      <c r="B87" s="244" t="s">
        <v>84</v>
      </c>
      <c r="C87" s="245"/>
      <c r="D87" s="246" t="s">
        <v>106</v>
      </c>
      <c r="E87" s="247"/>
      <c r="F87" s="247"/>
      <c r="G87" s="248"/>
    </row>
    <row r="88" spans="1:7" s="47" customFormat="1" ht="41.25" customHeight="1">
      <c r="A88" s="54">
        <v>3</v>
      </c>
      <c r="B88" s="244" t="s">
        <v>4</v>
      </c>
      <c r="C88" s="245"/>
      <c r="D88" s="246" t="s">
        <v>275</v>
      </c>
      <c r="E88" s="247"/>
      <c r="F88" s="247"/>
      <c r="G88" s="248"/>
    </row>
    <row r="89" spans="1:7" s="47" customFormat="1" ht="21" thickBot="1">
      <c r="A89" s="55">
        <v>4</v>
      </c>
      <c r="B89" s="249" t="s">
        <v>5</v>
      </c>
      <c r="C89" s="250"/>
      <c r="D89" s="251" t="s">
        <v>21</v>
      </c>
      <c r="E89" s="252"/>
      <c r="F89" s="252"/>
      <c r="G89" s="253"/>
    </row>
    <row r="90" spans="1:7" s="56" customFormat="1" ht="37.5" customHeight="1">
      <c r="A90" s="234" t="s">
        <v>3</v>
      </c>
      <c r="B90" s="236" t="s">
        <v>6</v>
      </c>
      <c r="C90" s="238" t="s">
        <v>7</v>
      </c>
      <c r="D90" s="238" t="s">
        <v>8</v>
      </c>
      <c r="E90" s="240" t="s">
        <v>9</v>
      </c>
      <c r="F90" s="242" t="s">
        <v>12</v>
      </c>
      <c r="G90" s="243"/>
    </row>
    <row r="91" spans="1:7" s="47" customFormat="1" ht="39.75" thickBot="1">
      <c r="A91" s="235"/>
      <c r="B91" s="237"/>
      <c r="C91" s="239"/>
      <c r="D91" s="239"/>
      <c r="E91" s="241"/>
      <c r="F91" s="28" t="s">
        <v>81</v>
      </c>
      <c r="G91" s="29" t="s">
        <v>80</v>
      </c>
    </row>
    <row r="92" spans="1:7" s="47" customFormat="1" ht="25.5" customHeight="1">
      <c r="A92" s="54">
        <v>7154</v>
      </c>
      <c r="B92" s="57" t="s">
        <v>35</v>
      </c>
      <c r="C92" s="58">
        <v>0.2027777777777778</v>
      </c>
      <c r="D92" s="58">
        <v>0.2847222222222222</v>
      </c>
      <c r="E92" s="59">
        <f>D92-C92</f>
        <v>0.0819444444444444</v>
      </c>
      <c r="F92" s="86">
        <f>E92</f>
        <v>0.0819444444444444</v>
      </c>
      <c r="G92" s="87"/>
    </row>
    <row r="93" spans="1:7" s="67" customFormat="1" ht="63" customHeight="1">
      <c r="A93" s="62">
        <v>7154</v>
      </c>
      <c r="B93" s="36" t="s">
        <v>95</v>
      </c>
      <c r="C93" s="63">
        <f>D92</f>
        <v>0.2847222222222222</v>
      </c>
      <c r="D93" s="90">
        <v>0.3090277777777778</v>
      </c>
      <c r="E93" s="64">
        <f>D93-C93</f>
        <v>0.02430555555555558</v>
      </c>
      <c r="F93" s="91"/>
      <c r="G93" s="92">
        <f>E93</f>
        <v>0.02430555555555558</v>
      </c>
    </row>
    <row r="94" spans="1:7" s="105" customFormat="1" ht="25.5" customHeight="1">
      <c r="A94" s="93"/>
      <c r="B94" s="30" t="s">
        <v>83</v>
      </c>
      <c r="C94" s="94">
        <f>D93</f>
        <v>0.3090277777777778</v>
      </c>
      <c r="D94" s="222">
        <f>C95</f>
        <v>0.6881944444444444</v>
      </c>
      <c r="E94" s="95">
        <f>D94-C94</f>
        <v>0.37916666666666665</v>
      </c>
      <c r="F94" s="223"/>
      <c r="G94" s="224"/>
    </row>
    <row r="95" spans="1:7" s="67" customFormat="1" ht="45" customHeight="1">
      <c r="A95" s="62">
        <v>7153</v>
      </c>
      <c r="B95" s="36" t="s">
        <v>97</v>
      </c>
      <c r="C95" s="63">
        <v>0.6881944444444444</v>
      </c>
      <c r="D95" s="81">
        <f>C96</f>
        <v>0.7125</v>
      </c>
      <c r="E95" s="64">
        <f>D95-C95</f>
        <v>0.02430555555555558</v>
      </c>
      <c r="F95" s="65"/>
      <c r="G95" s="66">
        <f>E95</f>
        <v>0.02430555555555558</v>
      </c>
    </row>
    <row r="96" spans="1:7" s="47" customFormat="1" ht="21" thickBot="1">
      <c r="A96" s="54">
        <v>7153</v>
      </c>
      <c r="B96" s="57" t="s">
        <v>34</v>
      </c>
      <c r="C96" s="58">
        <v>0.7125</v>
      </c>
      <c r="D96" s="58">
        <v>0.7958333333333334</v>
      </c>
      <c r="E96" s="59">
        <f>D96-C96</f>
        <v>0.08333333333333337</v>
      </c>
      <c r="F96" s="69">
        <f>E96</f>
        <v>0.08333333333333337</v>
      </c>
      <c r="G96" s="70"/>
    </row>
    <row r="97" spans="1:7" s="47" customFormat="1" ht="21" thickBot="1">
      <c r="A97" s="71"/>
      <c r="B97" s="72" t="s">
        <v>10</v>
      </c>
      <c r="C97" s="73"/>
      <c r="D97" s="73"/>
      <c r="E97" s="74">
        <f>F97+G97</f>
        <v>0.21388888888888893</v>
      </c>
      <c r="F97" s="75">
        <f>SUM(F92:F96)</f>
        <v>0.16527777777777777</v>
      </c>
      <c r="G97" s="75">
        <f>SUM(G93:G96)</f>
        <v>0.04861111111111116</v>
      </c>
    </row>
    <row r="98" spans="1:7" s="47" customFormat="1" ht="23.25">
      <c r="A98" s="79" t="s">
        <v>11</v>
      </c>
      <c r="B98" s="46"/>
      <c r="C98" s="46"/>
      <c r="D98" s="46"/>
      <c r="E98" s="46"/>
      <c r="F98" s="46"/>
      <c r="G98" s="46"/>
    </row>
    <row r="99" spans="1:7" s="47" customFormat="1" ht="23.25">
      <c r="A99" s="46" t="s">
        <v>109</v>
      </c>
      <c r="B99" s="46"/>
      <c r="C99" s="46"/>
      <c r="D99" s="46"/>
      <c r="E99" s="46"/>
      <c r="F99" s="46"/>
      <c r="G99" s="46"/>
    </row>
    <row r="100" spans="1:7" s="47" customFormat="1" ht="23.25">
      <c r="A100" s="46"/>
      <c r="B100" s="46"/>
      <c r="C100" s="46"/>
      <c r="D100" s="46"/>
      <c r="E100" s="46"/>
      <c r="F100" s="46"/>
      <c r="G100" s="46"/>
    </row>
  </sheetData>
  <sheetProtection/>
  <mergeCells count="73">
    <mergeCell ref="A2:G2"/>
    <mergeCell ref="A3:G3"/>
    <mergeCell ref="A4:G4"/>
    <mergeCell ref="A5:G5"/>
    <mergeCell ref="B7:C7"/>
    <mergeCell ref="D7:G7"/>
    <mergeCell ref="B8:C8"/>
    <mergeCell ref="D8:G8"/>
    <mergeCell ref="B9:C9"/>
    <mergeCell ref="D9:G9"/>
    <mergeCell ref="B10:C10"/>
    <mergeCell ref="D10:G10"/>
    <mergeCell ref="A11:A12"/>
    <mergeCell ref="B11:B12"/>
    <mergeCell ref="C11:C12"/>
    <mergeCell ref="D11:D12"/>
    <mergeCell ref="E11:E12"/>
    <mergeCell ref="F11:G11"/>
    <mergeCell ref="A26:G26"/>
    <mergeCell ref="A27:G27"/>
    <mergeCell ref="A28:G28"/>
    <mergeCell ref="A29:G29"/>
    <mergeCell ref="B31:C31"/>
    <mergeCell ref="D31:G31"/>
    <mergeCell ref="B32:C32"/>
    <mergeCell ref="D32:G32"/>
    <mergeCell ref="B33:C33"/>
    <mergeCell ref="D33:G33"/>
    <mergeCell ref="B34:C34"/>
    <mergeCell ref="D34:G34"/>
    <mergeCell ref="A35:A36"/>
    <mergeCell ref="B35:B36"/>
    <mergeCell ref="C35:C36"/>
    <mergeCell ref="D35:D36"/>
    <mergeCell ref="E35:E36"/>
    <mergeCell ref="F35:G35"/>
    <mergeCell ref="A53:G53"/>
    <mergeCell ref="A54:G54"/>
    <mergeCell ref="A55:G55"/>
    <mergeCell ref="A56:G56"/>
    <mergeCell ref="B58:C58"/>
    <mergeCell ref="D58:G58"/>
    <mergeCell ref="B59:C59"/>
    <mergeCell ref="D59:G59"/>
    <mergeCell ref="B60:C60"/>
    <mergeCell ref="D60:G60"/>
    <mergeCell ref="B61:C61"/>
    <mergeCell ref="D61:G61"/>
    <mergeCell ref="A62:A63"/>
    <mergeCell ref="B62:B63"/>
    <mergeCell ref="C62:C63"/>
    <mergeCell ref="D62:D63"/>
    <mergeCell ref="E62:E63"/>
    <mergeCell ref="F62:G62"/>
    <mergeCell ref="D88:G88"/>
    <mergeCell ref="B89:C89"/>
    <mergeCell ref="D89:G89"/>
    <mergeCell ref="A81:G81"/>
    <mergeCell ref="A82:G82"/>
    <mergeCell ref="A83:G83"/>
    <mergeCell ref="A84:G84"/>
    <mergeCell ref="B86:C86"/>
    <mergeCell ref="D86:G86"/>
    <mergeCell ref="F1:G1"/>
    <mergeCell ref="A90:A91"/>
    <mergeCell ref="B90:B91"/>
    <mergeCell ref="C90:C91"/>
    <mergeCell ref="D90:D91"/>
    <mergeCell ref="E90:E91"/>
    <mergeCell ref="F90:G90"/>
    <mergeCell ref="B87:C87"/>
    <mergeCell ref="D87:G87"/>
    <mergeCell ref="B88:C88"/>
  </mergeCells>
  <printOptions/>
  <pageMargins left="0.7086614173228347" right="0.19" top="0.24" bottom="0.3" header="0.24" footer="0.24"/>
  <pageSetup fitToHeight="3" horizontalDpi="600" verticalDpi="600" orientation="portrait" paperSize="9" scale="60" r:id="rId1"/>
  <rowBreaks count="1" manualBreakCount="1">
    <brk id="5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86"/>
  <sheetViews>
    <sheetView view="pageBreakPreview" zoomScale="90" zoomScaleSheetLayoutView="90" zoomScalePageLayoutView="0" workbookViewId="0" topLeftCell="A1">
      <selection activeCell="D1" sqref="D1:F1"/>
    </sheetView>
  </sheetViews>
  <sheetFormatPr defaultColWidth="9.00390625" defaultRowHeight="12.75"/>
  <cols>
    <col min="1" max="1" width="16.625" style="45" customWidth="1"/>
    <col min="2" max="2" width="48.875" style="45" customWidth="1"/>
    <col min="3" max="3" width="12.375" style="45" customWidth="1"/>
    <col min="4" max="4" width="18.125" style="45" customWidth="1"/>
    <col min="5" max="5" width="16.00390625" style="45" customWidth="1"/>
    <col min="6" max="6" width="12.875" style="45" customWidth="1"/>
    <col min="7" max="7" width="13.125" style="45" customWidth="1"/>
    <col min="8" max="8" width="5.25390625" style="45" customWidth="1"/>
    <col min="9" max="16384" width="9.125" style="45" customWidth="1"/>
  </cols>
  <sheetData>
    <row r="1" spans="1:7" s="47" customFormat="1" ht="20.25">
      <c r="A1" s="49" t="s">
        <v>270</v>
      </c>
      <c r="B1" s="50"/>
      <c r="C1" s="50"/>
      <c r="D1" s="228" t="s">
        <v>278</v>
      </c>
      <c r="E1" s="266" t="s">
        <v>279</v>
      </c>
      <c r="F1" s="266"/>
      <c r="G1" s="50"/>
    </row>
    <row r="2" spans="1:7" s="47" customFormat="1" ht="22.5">
      <c r="A2" s="285" t="s">
        <v>61</v>
      </c>
      <c r="B2" s="285"/>
      <c r="C2" s="285"/>
      <c r="D2" s="285"/>
      <c r="E2" s="285"/>
      <c r="F2" s="285"/>
      <c r="G2" s="285"/>
    </row>
    <row r="3" spans="1:7" ht="22.5">
      <c r="A3" s="286" t="s">
        <v>62</v>
      </c>
      <c r="B3" s="286"/>
      <c r="C3" s="286"/>
      <c r="D3" s="286"/>
      <c r="E3" s="286"/>
      <c r="F3" s="286"/>
      <c r="G3" s="286"/>
    </row>
    <row r="4" spans="1:7" ht="18.75">
      <c r="A4" s="287" t="s">
        <v>112</v>
      </c>
      <c r="B4" s="317"/>
      <c r="C4" s="317"/>
      <c r="D4" s="317"/>
      <c r="E4" s="317"/>
      <c r="F4" s="317"/>
      <c r="G4" s="317"/>
    </row>
    <row r="5" spans="1:7" ht="18.75">
      <c r="A5" s="288" t="s">
        <v>0</v>
      </c>
      <c r="B5" s="288"/>
      <c r="C5" s="288"/>
      <c r="D5" s="288"/>
      <c r="E5" s="288"/>
      <c r="F5" s="288"/>
      <c r="G5" s="288"/>
    </row>
    <row r="6" spans="1:7" ht="22.5" thickBot="1">
      <c r="A6" s="13"/>
      <c r="B6" s="13"/>
      <c r="C6" s="13"/>
      <c r="D6" s="13"/>
      <c r="E6" s="13"/>
      <c r="F6" s="13"/>
      <c r="G6" s="13"/>
    </row>
    <row r="7" spans="1:7" ht="18.75">
      <c r="A7" s="108">
        <v>1</v>
      </c>
      <c r="B7" s="289" t="s">
        <v>1</v>
      </c>
      <c r="C7" s="290"/>
      <c r="D7" s="291" t="s">
        <v>2</v>
      </c>
      <c r="E7" s="291"/>
      <c r="F7" s="291"/>
      <c r="G7" s="292"/>
    </row>
    <row r="8" spans="1:7" ht="18.75">
      <c r="A8" s="109">
        <v>2</v>
      </c>
      <c r="B8" s="277" t="s">
        <v>84</v>
      </c>
      <c r="C8" s="278"/>
      <c r="D8" s="279" t="s">
        <v>140</v>
      </c>
      <c r="E8" s="279"/>
      <c r="F8" s="279"/>
      <c r="G8" s="280"/>
    </row>
    <row r="9" spans="1:7" ht="18.75">
      <c r="A9" s="109">
        <v>3</v>
      </c>
      <c r="B9" s="277" t="s">
        <v>4</v>
      </c>
      <c r="C9" s="278"/>
      <c r="D9" s="279" t="s">
        <v>57</v>
      </c>
      <c r="E9" s="279"/>
      <c r="F9" s="279"/>
      <c r="G9" s="280"/>
    </row>
    <row r="10" spans="1:7" ht="19.5" thickBot="1">
      <c r="A10" s="110">
        <v>4</v>
      </c>
      <c r="B10" s="281" t="s">
        <v>5</v>
      </c>
      <c r="C10" s="282"/>
      <c r="D10" s="283" t="s">
        <v>21</v>
      </c>
      <c r="E10" s="283"/>
      <c r="F10" s="283"/>
      <c r="G10" s="284"/>
    </row>
    <row r="11" spans="1:7" ht="18.75">
      <c r="A11" s="267" t="s">
        <v>3</v>
      </c>
      <c r="B11" s="294" t="s">
        <v>6</v>
      </c>
      <c r="C11" s="295" t="s">
        <v>7</v>
      </c>
      <c r="D11" s="296" t="s">
        <v>8</v>
      </c>
      <c r="E11" s="315" t="s">
        <v>9</v>
      </c>
      <c r="F11" s="275" t="s">
        <v>12</v>
      </c>
      <c r="G11" s="276"/>
    </row>
    <row r="12" spans="1:7" ht="38.25" thickBot="1">
      <c r="A12" s="268"/>
      <c r="B12" s="270"/>
      <c r="C12" s="272"/>
      <c r="D12" s="297"/>
      <c r="E12" s="316"/>
      <c r="F12" s="39" t="s">
        <v>81</v>
      </c>
      <c r="G12" s="40" t="s">
        <v>80</v>
      </c>
    </row>
    <row r="13" spans="1:7" ht="20.25">
      <c r="A13" s="38" t="s">
        <v>116</v>
      </c>
      <c r="B13" s="111" t="s">
        <v>55</v>
      </c>
      <c r="C13" s="5">
        <v>0.2222222222222222</v>
      </c>
      <c r="D13" s="22">
        <v>0.4055555555555555</v>
      </c>
      <c r="E13" s="112">
        <f>D13-C13</f>
        <v>0.1833333333333333</v>
      </c>
      <c r="F13" s="6">
        <f>E13</f>
        <v>0.1833333333333333</v>
      </c>
      <c r="G13" s="7"/>
    </row>
    <row r="14" spans="1:7" ht="20.25">
      <c r="A14" s="26" t="s">
        <v>117</v>
      </c>
      <c r="B14" s="113" t="s">
        <v>79</v>
      </c>
      <c r="C14" s="5">
        <f>D13</f>
        <v>0.4055555555555555</v>
      </c>
      <c r="D14" s="22">
        <f>C15</f>
        <v>0.65625</v>
      </c>
      <c r="E14" s="112">
        <f>D14-C14</f>
        <v>0.2506944444444445</v>
      </c>
      <c r="F14" s="6"/>
      <c r="G14" s="7">
        <f>E14</f>
        <v>0.2506944444444445</v>
      </c>
    </row>
    <row r="15" spans="1:7" ht="20.25">
      <c r="A15" s="26" t="s">
        <v>135</v>
      </c>
      <c r="B15" s="111" t="s">
        <v>118</v>
      </c>
      <c r="C15" s="5">
        <v>0.65625</v>
      </c>
      <c r="D15" s="22">
        <v>0.8402777777777778</v>
      </c>
      <c r="E15" s="112">
        <f>D15-C15</f>
        <v>0.1840277777777778</v>
      </c>
      <c r="F15" s="6">
        <f>E15</f>
        <v>0.1840277777777778</v>
      </c>
      <c r="G15" s="7"/>
    </row>
    <row r="16" spans="1:7" ht="39">
      <c r="A16" s="41">
        <v>7173</v>
      </c>
      <c r="B16" s="114" t="s">
        <v>87</v>
      </c>
      <c r="C16" s="32">
        <f>D15</f>
        <v>0.8402777777777778</v>
      </c>
      <c r="D16" s="37">
        <v>0.8645833333333334</v>
      </c>
      <c r="E16" s="115">
        <f>D16-C16</f>
        <v>0.02430555555555558</v>
      </c>
      <c r="F16" s="33"/>
      <c r="G16" s="34">
        <f>E16</f>
        <v>0.02430555555555558</v>
      </c>
    </row>
    <row r="17" spans="1:7" ht="18.75">
      <c r="A17" s="124"/>
      <c r="B17" s="125" t="s">
        <v>83</v>
      </c>
      <c r="C17" s="126">
        <f>D16</f>
        <v>0.8645833333333334</v>
      </c>
      <c r="D17" s="126">
        <v>0.9479166666666666</v>
      </c>
      <c r="E17" s="127">
        <f>D17+24-C17</f>
        <v>24.083333333333336</v>
      </c>
      <c r="F17" s="128"/>
      <c r="G17" s="129" t="s">
        <v>90</v>
      </c>
    </row>
    <row r="18" spans="1:7" ht="58.5">
      <c r="A18" s="41">
        <v>7650</v>
      </c>
      <c r="B18" s="114" t="s">
        <v>119</v>
      </c>
      <c r="C18" s="32">
        <f>D17</f>
        <v>0.9479166666666666</v>
      </c>
      <c r="D18" s="37">
        <f>C19</f>
        <v>0.12569444444444444</v>
      </c>
      <c r="E18" s="115">
        <f>24+D18-C18</f>
        <v>23.177777777777777</v>
      </c>
      <c r="F18" s="33"/>
      <c r="G18" s="34">
        <f>E18</f>
        <v>23.177777777777777</v>
      </c>
    </row>
    <row r="19" spans="1:7" ht="20.25">
      <c r="A19" s="26">
        <v>7650</v>
      </c>
      <c r="B19" s="111" t="s">
        <v>38</v>
      </c>
      <c r="C19" s="5">
        <v>0.12569444444444444</v>
      </c>
      <c r="D19" s="22">
        <v>0.1673611111111111</v>
      </c>
      <c r="E19" s="112">
        <f>D19-C19</f>
        <v>0.04166666666666666</v>
      </c>
      <c r="F19" s="21"/>
      <c r="G19" s="22">
        <f>E19</f>
        <v>0.04166666666666666</v>
      </c>
    </row>
    <row r="20" spans="1:7" ht="20.25">
      <c r="A20" s="26" t="s">
        <v>120</v>
      </c>
      <c r="B20" s="113" t="s">
        <v>79</v>
      </c>
      <c r="C20" s="5">
        <f>D19</f>
        <v>0.1673611111111111</v>
      </c>
      <c r="D20" s="22">
        <f>C21</f>
        <v>0.1840277777777778</v>
      </c>
      <c r="E20" s="112">
        <f>D20-C20</f>
        <v>0.01666666666666669</v>
      </c>
      <c r="F20" s="6"/>
      <c r="G20" s="7">
        <f>E20</f>
        <v>0.01666666666666669</v>
      </c>
    </row>
    <row r="21" spans="1:7" ht="21" thickBot="1">
      <c r="A21" s="26">
        <v>6121</v>
      </c>
      <c r="B21" s="111" t="s">
        <v>40</v>
      </c>
      <c r="C21" s="5">
        <v>0.1840277777777778</v>
      </c>
      <c r="D21" s="22">
        <v>0.23055555555555554</v>
      </c>
      <c r="E21" s="130">
        <f>D21-C21</f>
        <v>0.04652777777777775</v>
      </c>
      <c r="F21" s="15">
        <f>E21</f>
        <v>0.04652777777777775</v>
      </c>
      <c r="G21" s="16"/>
    </row>
    <row r="22" spans="1:7" ht="21" thickBot="1">
      <c r="A22" s="19"/>
      <c r="B22" s="116" t="s">
        <v>10</v>
      </c>
      <c r="C22" s="8"/>
      <c r="D22" s="10"/>
      <c r="E22" s="35">
        <f>F22+G22</f>
        <v>23.924999999999997</v>
      </c>
      <c r="F22" s="9">
        <f>SUM(F13:F21)</f>
        <v>0.41388888888888886</v>
      </c>
      <c r="G22" s="10">
        <f>SUM(G13:G21)</f>
        <v>23.51111111111111</v>
      </c>
    </row>
    <row r="23" spans="1:7" ht="22.5">
      <c r="A23" s="43" t="s">
        <v>11</v>
      </c>
      <c r="B23" s="1"/>
      <c r="C23" s="1"/>
      <c r="D23" s="1"/>
      <c r="E23" s="1"/>
      <c r="F23" s="1"/>
      <c r="G23" s="1"/>
    </row>
    <row r="24" spans="1:7" ht="22.5">
      <c r="A24" s="44" t="s">
        <v>133</v>
      </c>
      <c r="B24" s="1"/>
      <c r="C24" s="1"/>
      <c r="D24" s="1"/>
      <c r="E24" s="1"/>
      <c r="F24" s="1"/>
      <c r="G24" s="1"/>
    </row>
    <row r="25" spans="1:7" ht="22.5">
      <c r="A25" s="1"/>
      <c r="B25" s="1"/>
      <c r="C25" s="1"/>
      <c r="D25" s="1"/>
      <c r="E25" s="1"/>
      <c r="F25" s="1"/>
      <c r="G25" s="1"/>
    </row>
    <row r="26" spans="1:7" ht="22.5">
      <c r="A26" s="285" t="s">
        <v>67</v>
      </c>
      <c r="B26" s="285"/>
      <c r="C26" s="285"/>
      <c r="D26" s="285"/>
      <c r="E26" s="285"/>
      <c r="F26" s="285"/>
      <c r="G26" s="285"/>
    </row>
    <row r="27" spans="1:7" ht="22.5">
      <c r="A27" s="286" t="s">
        <v>62</v>
      </c>
      <c r="B27" s="286"/>
      <c r="C27" s="286"/>
      <c r="D27" s="286"/>
      <c r="E27" s="286"/>
      <c r="F27" s="286"/>
      <c r="G27" s="286"/>
    </row>
    <row r="28" spans="1:7" ht="18.75">
      <c r="A28" s="287" t="s">
        <v>112</v>
      </c>
      <c r="B28" s="287"/>
      <c r="C28" s="287"/>
      <c r="D28" s="287"/>
      <c r="E28" s="287"/>
      <c r="F28" s="287"/>
      <c r="G28" s="287"/>
    </row>
    <row r="29" spans="1:7" ht="18.75">
      <c r="A29" s="288" t="s">
        <v>0</v>
      </c>
      <c r="B29" s="288"/>
      <c r="C29" s="288"/>
      <c r="D29" s="288"/>
      <c r="E29" s="288"/>
      <c r="F29" s="288"/>
      <c r="G29" s="288"/>
    </row>
    <row r="30" spans="1:7" ht="22.5" thickBot="1">
      <c r="A30" s="13"/>
      <c r="B30" s="13"/>
      <c r="C30" s="13"/>
      <c r="D30" s="13"/>
      <c r="E30" s="13"/>
      <c r="F30" s="13"/>
      <c r="G30" s="13"/>
    </row>
    <row r="31" spans="1:7" ht="18.75">
      <c r="A31" s="108">
        <v>1</v>
      </c>
      <c r="B31" s="289" t="s">
        <v>1</v>
      </c>
      <c r="C31" s="290"/>
      <c r="D31" s="291" t="s">
        <v>2</v>
      </c>
      <c r="E31" s="291"/>
      <c r="F31" s="291"/>
      <c r="G31" s="292"/>
    </row>
    <row r="32" spans="1:7" ht="18.75">
      <c r="A32" s="109">
        <v>2</v>
      </c>
      <c r="B32" s="277" t="s">
        <v>84</v>
      </c>
      <c r="C32" s="278"/>
      <c r="D32" s="279" t="s">
        <v>141</v>
      </c>
      <c r="E32" s="279"/>
      <c r="F32" s="279"/>
      <c r="G32" s="280"/>
    </row>
    <row r="33" spans="1:7" ht="18.75">
      <c r="A33" s="109">
        <v>3</v>
      </c>
      <c r="B33" s="277" t="s">
        <v>4</v>
      </c>
      <c r="C33" s="278"/>
      <c r="D33" s="279" t="s">
        <v>121</v>
      </c>
      <c r="E33" s="279"/>
      <c r="F33" s="279"/>
      <c r="G33" s="280"/>
    </row>
    <row r="34" spans="1:7" ht="19.5" thickBot="1">
      <c r="A34" s="110">
        <v>4</v>
      </c>
      <c r="B34" s="281" t="s">
        <v>5</v>
      </c>
      <c r="C34" s="282"/>
      <c r="D34" s="283" t="s">
        <v>21</v>
      </c>
      <c r="E34" s="283"/>
      <c r="F34" s="283"/>
      <c r="G34" s="284"/>
    </row>
    <row r="35" spans="1:7" ht="18.75">
      <c r="A35" s="267" t="s">
        <v>3</v>
      </c>
      <c r="B35" s="269" t="s">
        <v>6</v>
      </c>
      <c r="C35" s="271" t="s">
        <v>7</v>
      </c>
      <c r="D35" s="273" t="s">
        <v>8</v>
      </c>
      <c r="E35" s="267" t="s">
        <v>9</v>
      </c>
      <c r="F35" s="275" t="s">
        <v>12</v>
      </c>
      <c r="G35" s="276"/>
    </row>
    <row r="36" spans="1:7" ht="38.25" thickBot="1">
      <c r="A36" s="268"/>
      <c r="B36" s="270"/>
      <c r="C36" s="272"/>
      <c r="D36" s="274"/>
      <c r="E36" s="268"/>
      <c r="F36" s="39" t="s">
        <v>81</v>
      </c>
      <c r="G36" s="40" t="s">
        <v>80</v>
      </c>
    </row>
    <row r="37" spans="1:7" ht="20.25">
      <c r="A37" s="2" t="s">
        <v>122</v>
      </c>
      <c r="B37" s="17" t="s">
        <v>55</v>
      </c>
      <c r="C37" s="5">
        <v>0.2222222222222222</v>
      </c>
      <c r="D37" s="20">
        <v>0.4055555555555555</v>
      </c>
      <c r="E37" s="117">
        <f>D37-C37</f>
        <v>0.1833333333333333</v>
      </c>
      <c r="F37" s="6">
        <f>E37</f>
        <v>0.1833333333333333</v>
      </c>
      <c r="G37" s="7"/>
    </row>
    <row r="38" spans="1:7" ht="20.25">
      <c r="A38" s="4" t="s">
        <v>117</v>
      </c>
      <c r="B38" s="27" t="s">
        <v>79</v>
      </c>
      <c r="C38" s="5">
        <f>D37</f>
        <v>0.4055555555555555</v>
      </c>
      <c r="D38" s="22">
        <f>C39</f>
        <v>0.65625</v>
      </c>
      <c r="E38" s="117">
        <f>D38-C38</f>
        <v>0.2506944444444445</v>
      </c>
      <c r="F38" s="6"/>
      <c r="G38" s="7">
        <f>E38</f>
        <v>0.2506944444444445</v>
      </c>
    </row>
    <row r="39" spans="1:7" ht="21" thickBot="1">
      <c r="A39" s="4" t="s">
        <v>135</v>
      </c>
      <c r="B39" s="17" t="s">
        <v>56</v>
      </c>
      <c r="C39" s="5">
        <v>0.65625</v>
      </c>
      <c r="D39" s="22">
        <v>0.8402777777777778</v>
      </c>
      <c r="E39" s="117">
        <f>D39-C39</f>
        <v>0.1840277777777778</v>
      </c>
      <c r="F39" s="6">
        <f>E39</f>
        <v>0.1840277777777778</v>
      </c>
      <c r="G39" s="7"/>
    </row>
    <row r="40" spans="1:7" ht="21" thickBot="1">
      <c r="A40" s="19"/>
      <c r="B40" s="18" t="s">
        <v>10</v>
      </c>
      <c r="C40" s="8"/>
      <c r="D40" s="14"/>
      <c r="E40" s="35">
        <f>F40+G40</f>
        <v>0.6180555555555556</v>
      </c>
      <c r="F40" s="9">
        <f>SUM(F37:F39)</f>
        <v>0.3673611111111111</v>
      </c>
      <c r="G40" s="10">
        <f>SUM(G37:G39)</f>
        <v>0.2506944444444445</v>
      </c>
    </row>
    <row r="41" spans="1:7" ht="20.25">
      <c r="A41" s="43" t="s">
        <v>11</v>
      </c>
      <c r="B41" s="44"/>
      <c r="C41" s="44"/>
      <c r="D41" s="44"/>
      <c r="E41" s="44"/>
      <c r="F41" s="44"/>
      <c r="G41" s="44"/>
    </row>
    <row r="42" spans="1:7" ht="20.25">
      <c r="A42" s="44" t="s">
        <v>134</v>
      </c>
      <c r="B42" s="44"/>
      <c r="C42" s="44"/>
      <c r="D42" s="44"/>
      <c r="E42" s="44"/>
      <c r="F42" s="44"/>
      <c r="G42" s="44"/>
    </row>
    <row r="43" spans="1:7" ht="20.25">
      <c r="A43" s="44"/>
      <c r="B43" s="44"/>
      <c r="C43" s="44"/>
      <c r="D43" s="44"/>
      <c r="E43" s="44"/>
      <c r="F43" s="44"/>
      <c r="G43" s="44"/>
    </row>
    <row r="44" spans="1:7" ht="22.5">
      <c r="A44" s="285" t="s">
        <v>269</v>
      </c>
      <c r="B44" s="285"/>
      <c r="C44" s="285"/>
      <c r="D44" s="285"/>
      <c r="E44" s="285"/>
      <c r="F44" s="285"/>
      <c r="G44" s="285"/>
    </row>
    <row r="45" spans="1:7" ht="22.5">
      <c r="A45" s="286" t="s">
        <v>45</v>
      </c>
      <c r="B45" s="286"/>
      <c r="C45" s="286"/>
      <c r="D45" s="286"/>
      <c r="E45" s="286"/>
      <c r="F45" s="286"/>
      <c r="G45" s="286"/>
    </row>
    <row r="46" spans="1:7" ht="18.75">
      <c r="A46" s="287" t="s">
        <v>112</v>
      </c>
      <c r="B46" s="287"/>
      <c r="C46" s="287"/>
      <c r="D46" s="287"/>
      <c r="E46" s="287"/>
      <c r="F46" s="287"/>
      <c r="G46" s="287"/>
    </row>
    <row r="47" spans="1:7" ht="18.75">
      <c r="A47" s="288" t="s">
        <v>0</v>
      </c>
      <c r="B47" s="288"/>
      <c r="C47" s="288"/>
      <c r="D47" s="288"/>
      <c r="E47" s="288"/>
      <c r="F47" s="288"/>
      <c r="G47" s="288"/>
    </row>
    <row r="48" spans="1:7" ht="22.5" thickBot="1">
      <c r="A48" s="13"/>
      <c r="B48" s="13"/>
      <c r="C48" s="13"/>
      <c r="D48" s="13"/>
      <c r="E48" s="13"/>
      <c r="F48" s="13"/>
      <c r="G48" s="13"/>
    </row>
    <row r="49" spans="1:7" ht="18.75">
      <c r="A49" s="108">
        <v>1</v>
      </c>
      <c r="B49" s="310" t="s">
        <v>1</v>
      </c>
      <c r="C49" s="311"/>
      <c r="D49" s="312" t="s">
        <v>2</v>
      </c>
      <c r="E49" s="313"/>
      <c r="F49" s="313"/>
      <c r="G49" s="314"/>
    </row>
    <row r="50" spans="1:7" ht="18.75">
      <c r="A50" s="109">
        <v>2</v>
      </c>
      <c r="B50" s="300" t="s">
        <v>84</v>
      </c>
      <c r="C50" s="301"/>
      <c r="D50" s="302" t="s">
        <v>158</v>
      </c>
      <c r="E50" s="303"/>
      <c r="F50" s="303"/>
      <c r="G50" s="304"/>
    </row>
    <row r="51" spans="1:7" ht="18.75">
      <c r="A51" s="109">
        <v>3</v>
      </c>
      <c r="B51" s="300" t="s">
        <v>4</v>
      </c>
      <c r="C51" s="301"/>
      <c r="D51" s="302" t="s">
        <v>123</v>
      </c>
      <c r="E51" s="303"/>
      <c r="F51" s="303"/>
      <c r="G51" s="304"/>
    </row>
    <row r="52" spans="1:7" ht="19.5" thickBot="1">
      <c r="A52" s="110">
        <v>4</v>
      </c>
      <c r="B52" s="305" t="s">
        <v>5</v>
      </c>
      <c r="C52" s="306"/>
      <c r="D52" s="307" t="s">
        <v>21</v>
      </c>
      <c r="E52" s="308"/>
      <c r="F52" s="308"/>
      <c r="G52" s="309"/>
    </row>
    <row r="53" spans="1:7" ht="18.75">
      <c r="A53" s="267" t="s">
        <v>3</v>
      </c>
      <c r="B53" s="294" t="s">
        <v>6</v>
      </c>
      <c r="C53" s="295" t="s">
        <v>7</v>
      </c>
      <c r="D53" s="296" t="s">
        <v>8</v>
      </c>
      <c r="E53" s="267" t="s">
        <v>9</v>
      </c>
      <c r="F53" s="298" t="s">
        <v>12</v>
      </c>
      <c r="G53" s="299"/>
    </row>
    <row r="54" spans="1:7" ht="38.25" thickBot="1">
      <c r="A54" s="268"/>
      <c r="B54" s="270"/>
      <c r="C54" s="272"/>
      <c r="D54" s="297"/>
      <c r="E54" s="268"/>
      <c r="F54" s="39" t="s">
        <v>81</v>
      </c>
      <c r="G54" s="40" t="s">
        <v>80</v>
      </c>
    </row>
    <row r="55" spans="1:7" ht="20.25">
      <c r="A55" s="4" t="s">
        <v>138</v>
      </c>
      <c r="B55" s="17" t="s">
        <v>55</v>
      </c>
      <c r="C55" s="5">
        <v>0.6645833333333333</v>
      </c>
      <c r="D55" s="20">
        <v>0.8513888888888889</v>
      </c>
      <c r="E55" s="117">
        <f>D55-C55</f>
        <v>0.18680555555555556</v>
      </c>
      <c r="F55" s="21">
        <f>E55</f>
        <v>0.18680555555555556</v>
      </c>
      <c r="G55" s="22"/>
    </row>
    <row r="56" spans="1:7" ht="20.25">
      <c r="A56" s="4" t="s">
        <v>128</v>
      </c>
      <c r="B56" s="27" t="s">
        <v>79</v>
      </c>
      <c r="C56" s="5">
        <f>D55</f>
        <v>0.8513888888888889</v>
      </c>
      <c r="D56" s="20">
        <f>C57</f>
        <v>0.14583333333333334</v>
      </c>
      <c r="E56" s="117">
        <v>0.29444444444444445</v>
      </c>
      <c r="F56" s="6"/>
      <c r="G56" s="7">
        <f>E56</f>
        <v>0.29444444444444445</v>
      </c>
    </row>
    <row r="57" spans="1:7" ht="21" thickBot="1">
      <c r="A57" s="4" t="s">
        <v>129</v>
      </c>
      <c r="B57" s="17" t="s">
        <v>56</v>
      </c>
      <c r="C57" s="5">
        <v>0.14583333333333334</v>
      </c>
      <c r="D57" s="20">
        <v>0.33125</v>
      </c>
      <c r="E57" s="131">
        <f>D57-C57</f>
        <v>0.18541666666666665</v>
      </c>
      <c r="F57" s="15">
        <f>E57</f>
        <v>0.18541666666666665</v>
      </c>
      <c r="G57" s="16"/>
    </row>
    <row r="58" spans="1:7" ht="21" thickBot="1">
      <c r="A58" s="19"/>
      <c r="B58" s="18" t="s">
        <v>10</v>
      </c>
      <c r="C58" s="8"/>
      <c r="D58" s="14"/>
      <c r="E58" s="221">
        <f>F58+G58</f>
        <v>0.6666666666666667</v>
      </c>
      <c r="F58" s="9">
        <f>SUM(F55:F57)</f>
        <v>0.37222222222222223</v>
      </c>
      <c r="G58" s="10">
        <f>SUM(G55:G57)</f>
        <v>0.29444444444444445</v>
      </c>
    </row>
    <row r="59" spans="1:7" ht="20.25">
      <c r="A59" s="118" t="s">
        <v>11</v>
      </c>
      <c r="B59" s="119"/>
      <c r="C59" s="120"/>
      <c r="D59" s="120"/>
      <c r="E59" s="120"/>
      <c r="F59" s="120"/>
      <c r="G59" s="120"/>
    </row>
    <row r="60" spans="1:7" ht="20.25">
      <c r="A60" s="121" t="s">
        <v>157</v>
      </c>
      <c r="B60" s="119"/>
      <c r="C60" s="120"/>
      <c r="D60" s="120"/>
      <c r="E60" s="120"/>
      <c r="F60" s="120"/>
      <c r="G60" s="120"/>
    </row>
    <row r="61" spans="1:7" ht="20.25">
      <c r="A61" s="121"/>
      <c r="B61" s="119"/>
      <c r="C61" s="120"/>
      <c r="D61" s="120"/>
      <c r="E61" s="120"/>
      <c r="F61" s="120"/>
      <c r="G61" s="120"/>
    </row>
    <row r="62" spans="1:7" ht="22.5">
      <c r="A62" s="285" t="s">
        <v>268</v>
      </c>
      <c r="B62" s="285"/>
      <c r="C62" s="285"/>
      <c r="D62" s="285"/>
      <c r="E62" s="285"/>
      <c r="F62" s="285"/>
      <c r="G62" s="285"/>
    </row>
    <row r="63" spans="1:7" ht="22.5">
      <c r="A63" s="286" t="s">
        <v>45</v>
      </c>
      <c r="B63" s="286"/>
      <c r="C63" s="286"/>
      <c r="D63" s="286"/>
      <c r="E63" s="286"/>
      <c r="F63" s="286"/>
      <c r="G63" s="286"/>
    </row>
    <row r="64" spans="1:7" ht="18.75">
      <c r="A64" s="287" t="s">
        <v>137</v>
      </c>
      <c r="B64" s="287"/>
      <c r="C64" s="287"/>
      <c r="D64" s="287"/>
      <c r="E64" s="287"/>
      <c r="F64" s="287"/>
      <c r="G64" s="287"/>
    </row>
    <row r="65" spans="1:7" ht="18.75">
      <c r="A65" s="288" t="s">
        <v>0</v>
      </c>
      <c r="B65" s="288"/>
      <c r="C65" s="288"/>
      <c r="D65" s="288"/>
      <c r="E65" s="288"/>
      <c r="F65" s="288"/>
      <c r="G65" s="288"/>
    </row>
    <row r="66" spans="1:7" ht="22.5" thickBot="1">
      <c r="A66" s="13"/>
      <c r="B66" s="13"/>
      <c r="C66" s="13"/>
      <c r="D66" s="13"/>
      <c r="E66" s="13"/>
      <c r="F66" s="13"/>
      <c r="G66" s="13"/>
    </row>
    <row r="67" spans="1:7" ht="18.75">
      <c r="A67" s="108">
        <v>1</v>
      </c>
      <c r="B67" s="289" t="s">
        <v>1</v>
      </c>
      <c r="C67" s="290"/>
      <c r="D67" s="291" t="s">
        <v>2</v>
      </c>
      <c r="E67" s="291"/>
      <c r="F67" s="291"/>
      <c r="G67" s="292"/>
    </row>
    <row r="68" spans="1:7" ht="18.75">
      <c r="A68" s="109">
        <v>2</v>
      </c>
      <c r="B68" s="277" t="s">
        <v>84</v>
      </c>
      <c r="C68" s="278"/>
      <c r="D68" s="279" t="s">
        <v>142</v>
      </c>
      <c r="E68" s="279"/>
      <c r="F68" s="279"/>
      <c r="G68" s="280"/>
    </row>
    <row r="69" spans="1:7" ht="18.75">
      <c r="A69" s="109">
        <v>3</v>
      </c>
      <c r="B69" s="277" t="s">
        <v>4</v>
      </c>
      <c r="C69" s="278"/>
      <c r="D69" s="279" t="s">
        <v>123</v>
      </c>
      <c r="E69" s="279"/>
      <c r="F69" s="279"/>
      <c r="G69" s="280"/>
    </row>
    <row r="70" spans="1:7" ht="19.5" thickBot="1">
      <c r="A70" s="110">
        <v>4</v>
      </c>
      <c r="B70" s="281" t="s">
        <v>5</v>
      </c>
      <c r="C70" s="282"/>
      <c r="D70" s="283" t="s">
        <v>21</v>
      </c>
      <c r="E70" s="283"/>
      <c r="F70" s="283"/>
      <c r="G70" s="284"/>
    </row>
    <row r="71" spans="1:7" ht="18.75">
      <c r="A71" s="267" t="s">
        <v>3</v>
      </c>
      <c r="B71" s="269" t="s">
        <v>6</v>
      </c>
      <c r="C71" s="271" t="s">
        <v>7</v>
      </c>
      <c r="D71" s="273" t="s">
        <v>8</v>
      </c>
      <c r="E71" s="267" t="s">
        <v>9</v>
      </c>
      <c r="F71" s="275" t="s">
        <v>12</v>
      </c>
      <c r="G71" s="276"/>
    </row>
    <row r="72" spans="1:7" ht="38.25" thickBot="1">
      <c r="A72" s="268"/>
      <c r="B72" s="270"/>
      <c r="C72" s="272"/>
      <c r="D72" s="274"/>
      <c r="E72" s="268"/>
      <c r="F72" s="39" t="s">
        <v>81</v>
      </c>
      <c r="G72" s="40" t="s">
        <v>80</v>
      </c>
    </row>
    <row r="73" spans="1:7" ht="20.25">
      <c r="A73" s="4">
        <v>7164</v>
      </c>
      <c r="B73" s="17" t="s">
        <v>42</v>
      </c>
      <c r="C73" s="5">
        <v>0.28125</v>
      </c>
      <c r="D73" s="20">
        <v>0.41944444444444445</v>
      </c>
      <c r="E73" s="117">
        <f>D73-C73</f>
        <v>0.13819444444444445</v>
      </c>
      <c r="F73" s="6">
        <f>E73</f>
        <v>0.13819444444444445</v>
      </c>
      <c r="G73" s="7"/>
    </row>
    <row r="74" spans="1:7" ht="39">
      <c r="A74" s="132" t="s">
        <v>136</v>
      </c>
      <c r="B74" s="30" t="s">
        <v>111</v>
      </c>
      <c r="C74" s="133">
        <f>D73</f>
        <v>0.41944444444444445</v>
      </c>
      <c r="D74" s="134">
        <f>C75</f>
        <v>0.5416666666666666</v>
      </c>
      <c r="E74" s="135">
        <f>D74-C74</f>
        <v>0.12222222222222218</v>
      </c>
      <c r="F74" s="136"/>
      <c r="G74" s="137">
        <f>E74*0.5</f>
        <v>0.06111111111111109</v>
      </c>
    </row>
    <row r="75" spans="1:7" ht="20.25">
      <c r="A75" s="4">
        <v>7169</v>
      </c>
      <c r="B75" s="17" t="s">
        <v>124</v>
      </c>
      <c r="C75" s="5">
        <v>0.5416666666666666</v>
      </c>
      <c r="D75" s="20">
        <v>0.6687500000000001</v>
      </c>
      <c r="E75" s="117">
        <f>D75-C75</f>
        <v>0.12708333333333344</v>
      </c>
      <c r="F75" s="6">
        <f>E75</f>
        <v>0.12708333333333344</v>
      </c>
      <c r="G75" s="7"/>
    </row>
    <row r="76" spans="1:7" ht="20.25">
      <c r="A76" s="4"/>
      <c r="B76" s="36" t="s">
        <v>82</v>
      </c>
      <c r="C76" s="5">
        <f>D75</f>
        <v>0.6687500000000001</v>
      </c>
      <c r="D76" s="20">
        <f>C77</f>
        <v>0.6729166666666666</v>
      </c>
      <c r="E76" s="117">
        <f>D76-C76</f>
        <v>0.004166666666666541</v>
      </c>
      <c r="F76" s="21"/>
      <c r="G76" s="22">
        <f>E76</f>
        <v>0.004166666666666541</v>
      </c>
    </row>
    <row r="77" spans="1:7" ht="20.25">
      <c r="A77" s="4" t="s">
        <v>138</v>
      </c>
      <c r="B77" s="17" t="s">
        <v>127</v>
      </c>
      <c r="C77" s="5">
        <v>0.6729166666666666</v>
      </c>
      <c r="D77" s="20">
        <v>0.8513888888888889</v>
      </c>
      <c r="E77" s="117">
        <f>D77-C77</f>
        <v>0.17847222222222225</v>
      </c>
      <c r="F77" s="21">
        <f>E77</f>
        <v>0.17847222222222225</v>
      </c>
      <c r="G77" s="22"/>
    </row>
    <row r="78" spans="1:7" ht="20.25">
      <c r="A78" s="4" t="s">
        <v>128</v>
      </c>
      <c r="B78" s="27" t="s">
        <v>79</v>
      </c>
      <c r="C78" s="5">
        <f>D77</f>
        <v>0.8513888888888889</v>
      </c>
      <c r="D78" s="20">
        <f>C79</f>
        <v>0.14583333333333334</v>
      </c>
      <c r="E78" s="117">
        <v>0.29444444444444445</v>
      </c>
      <c r="F78" s="6"/>
      <c r="G78" s="7">
        <f>E78</f>
        <v>0.29444444444444445</v>
      </c>
    </row>
    <row r="79" spans="1:7" ht="21" thickBot="1">
      <c r="A79" s="4" t="s">
        <v>129</v>
      </c>
      <c r="B79" s="17" t="s">
        <v>56</v>
      </c>
      <c r="C79" s="5">
        <v>0.14583333333333334</v>
      </c>
      <c r="D79" s="20">
        <v>0.33125</v>
      </c>
      <c r="E79" s="131">
        <f>D79-C79</f>
        <v>0.18541666666666665</v>
      </c>
      <c r="F79" s="15">
        <f>E79</f>
        <v>0.18541666666666665</v>
      </c>
      <c r="G79" s="16"/>
    </row>
    <row r="80" spans="1:7" ht="21" thickBot="1">
      <c r="A80" s="19"/>
      <c r="B80" s="18" t="s">
        <v>10</v>
      </c>
      <c r="C80" s="8"/>
      <c r="D80" s="14"/>
      <c r="E80" s="221">
        <f>F80+G80</f>
        <v>0.9888888888888888</v>
      </c>
      <c r="F80" s="9">
        <f>SUM(F73:F79)</f>
        <v>0.6291666666666668</v>
      </c>
      <c r="G80" s="10">
        <f>SUM(G73:G79)</f>
        <v>0.35972222222222205</v>
      </c>
    </row>
    <row r="81" spans="1:7" ht="20.25">
      <c r="A81" s="118" t="s">
        <v>11</v>
      </c>
      <c r="B81" s="119"/>
      <c r="C81" s="120"/>
      <c r="D81" s="120"/>
      <c r="E81" s="120"/>
      <c r="F81" s="120"/>
      <c r="G81" s="120"/>
    </row>
    <row r="82" spans="1:7" ht="20.25">
      <c r="A82" s="121" t="s">
        <v>139</v>
      </c>
      <c r="B82" s="119"/>
      <c r="C82" s="120"/>
      <c r="D82" s="120"/>
      <c r="E82" s="120"/>
      <c r="F82" s="120"/>
      <c r="G82" s="120"/>
    </row>
    <row r="83" spans="1:7" ht="20.25">
      <c r="A83" s="44"/>
      <c r="B83" s="44"/>
      <c r="C83" s="44"/>
      <c r="D83" s="44"/>
      <c r="E83" s="44"/>
      <c r="F83" s="44"/>
      <c r="G83" s="44"/>
    </row>
    <row r="84" spans="1:7" ht="22.5">
      <c r="A84" s="285" t="s">
        <v>268</v>
      </c>
      <c r="B84" s="285"/>
      <c r="C84" s="285"/>
      <c r="D84" s="285"/>
      <c r="E84" s="285"/>
      <c r="F84" s="285"/>
      <c r="G84" s="285"/>
    </row>
    <row r="85" spans="1:7" ht="22.5">
      <c r="A85" s="286" t="s">
        <v>45</v>
      </c>
      <c r="B85" s="286"/>
      <c r="C85" s="286"/>
      <c r="D85" s="286"/>
      <c r="E85" s="286"/>
      <c r="F85" s="286"/>
      <c r="G85" s="286"/>
    </row>
    <row r="86" spans="1:7" ht="18.75">
      <c r="A86" s="287" t="s">
        <v>130</v>
      </c>
      <c r="B86" s="287"/>
      <c r="C86" s="287"/>
      <c r="D86" s="287"/>
      <c r="E86" s="287"/>
      <c r="F86" s="287"/>
      <c r="G86" s="287"/>
    </row>
    <row r="87" spans="1:7" ht="18.75">
      <c r="A87" s="288" t="s">
        <v>0</v>
      </c>
      <c r="B87" s="288"/>
      <c r="C87" s="288"/>
      <c r="D87" s="288"/>
      <c r="E87" s="288"/>
      <c r="F87" s="288"/>
      <c r="G87" s="288"/>
    </row>
    <row r="88" spans="1:7" ht="22.5" thickBot="1">
      <c r="A88" s="13"/>
      <c r="B88" s="13"/>
      <c r="C88" s="13"/>
      <c r="D88" s="13"/>
      <c r="E88" s="13"/>
      <c r="F88" s="13"/>
      <c r="G88" s="13"/>
    </row>
    <row r="89" spans="1:7" ht="18.75">
      <c r="A89" s="108">
        <v>1</v>
      </c>
      <c r="B89" s="289" t="s">
        <v>1</v>
      </c>
      <c r="C89" s="290"/>
      <c r="D89" s="291" t="s">
        <v>2</v>
      </c>
      <c r="E89" s="291"/>
      <c r="F89" s="291"/>
      <c r="G89" s="292"/>
    </row>
    <row r="90" spans="1:7" ht="18.75">
      <c r="A90" s="109">
        <v>2</v>
      </c>
      <c r="B90" s="277" t="s">
        <v>84</v>
      </c>
      <c r="C90" s="278"/>
      <c r="D90" s="279" t="s">
        <v>142</v>
      </c>
      <c r="E90" s="279"/>
      <c r="F90" s="279"/>
      <c r="G90" s="280"/>
    </row>
    <row r="91" spans="1:7" ht="18.75">
      <c r="A91" s="109">
        <v>3</v>
      </c>
      <c r="B91" s="277" t="s">
        <v>4</v>
      </c>
      <c r="C91" s="278"/>
      <c r="D91" s="279" t="s">
        <v>123</v>
      </c>
      <c r="E91" s="279"/>
      <c r="F91" s="279"/>
      <c r="G91" s="280"/>
    </row>
    <row r="92" spans="1:7" ht="19.5" thickBot="1">
      <c r="A92" s="110">
        <v>4</v>
      </c>
      <c r="B92" s="281" t="s">
        <v>5</v>
      </c>
      <c r="C92" s="282"/>
      <c r="D92" s="283" t="s">
        <v>21</v>
      </c>
      <c r="E92" s="283"/>
      <c r="F92" s="283"/>
      <c r="G92" s="284"/>
    </row>
    <row r="93" spans="1:7" ht="18.75">
      <c r="A93" s="267" t="s">
        <v>3</v>
      </c>
      <c r="B93" s="269" t="s">
        <v>6</v>
      </c>
      <c r="C93" s="271" t="s">
        <v>7</v>
      </c>
      <c r="D93" s="273" t="s">
        <v>8</v>
      </c>
      <c r="E93" s="267" t="s">
        <v>9</v>
      </c>
      <c r="F93" s="275" t="s">
        <v>12</v>
      </c>
      <c r="G93" s="276"/>
    </row>
    <row r="94" spans="1:7" ht="38.25" thickBot="1">
      <c r="A94" s="268"/>
      <c r="B94" s="270"/>
      <c r="C94" s="272"/>
      <c r="D94" s="274"/>
      <c r="E94" s="268"/>
      <c r="F94" s="39" t="s">
        <v>81</v>
      </c>
      <c r="G94" s="40" t="s">
        <v>80</v>
      </c>
    </row>
    <row r="95" spans="1:7" ht="20.25">
      <c r="A95" s="4">
        <v>7166</v>
      </c>
      <c r="B95" s="17" t="s">
        <v>42</v>
      </c>
      <c r="C95" s="5">
        <v>0.39305555555555555</v>
      </c>
      <c r="D95" s="20">
        <v>0.53125</v>
      </c>
      <c r="E95" s="117">
        <f>D95-C95</f>
        <v>0.13819444444444445</v>
      </c>
      <c r="F95" s="6">
        <f>E95</f>
        <v>0.13819444444444445</v>
      </c>
      <c r="G95" s="7"/>
    </row>
    <row r="96" spans="1:7" ht="20.25">
      <c r="A96" s="31" t="s">
        <v>151</v>
      </c>
      <c r="B96" s="36" t="s">
        <v>79</v>
      </c>
      <c r="C96" s="32">
        <f>D95</f>
        <v>0.53125</v>
      </c>
      <c r="D96" s="122">
        <f>C97</f>
        <v>0.5416666666666666</v>
      </c>
      <c r="E96" s="123">
        <f>D96-C96</f>
        <v>0.01041666666666663</v>
      </c>
      <c r="F96" s="33"/>
      <c r="G96" s="34">
        <f>E96</f>
        <v>0.01041666666666663</v>
      </c>
    </row>
    <row r="97" spans="1:7" ht="20.25">
      <c r="A97" s="4">
        <v>7169</v>
      </c>
      <c r="B97" s="17" t="s">
        <v>124</v>
      </c>
      <c r="C97" s="5">
        <v>0.5416666666666666</v>
      </c>
      <c r="D97" s="20">
        <v>0.6687500000000001</v>
      </c>
      <c r="E97" s="117">
        <f>D97-C97</f>
        <v>0.12708333333333344</v>
      </c>
      <c r="F97" s="6">
        <f>E97</f>
        <v>0.12708333333333344</v>
      </c>
      <c r="G97" s="7"/>
    </row>
    <row r="98" spans="1:7" ht="20.25">
      <c r="A98" s="4"/>
      <c r="B98" s="36" t="s">
        <v>82</v>
      </c>
      <c r="C98" s="5">
        <f>D97</f>
        <v>0.6687500000000001</v>
      </c>
      <c r="D98" s="20">
        <f>C99</f>
        <v>0.6729166666666666</v>
      </c>
      <c r="E98" s="117">
        <f>D98-C98</f>
        <v>0.004166666666666541</v>
      </c>
      <c r="F98" s="21"/>
      <c r="G98" s="22">
        <f>E98</f>
        <v>0.004166666666666541</v>
      </c>
    </row>
    <row r="99" spans="1:7" ht="20.25">
      <c r="A99" s="4" t="s">
        <v>138</v>
      </c>
      <c r="B99" s="17" t="s">
        <v>127</v>
      </c>
      <c r="C99" s="5">
        <v>0.6729166666666666</v>
      </c>
      <c r="D99" s="20">
        <v>0.8513888888888889</v>
      </c>
      <c r="E99" s="117">
        <f>D99-C99</f>
        <v>0.17847222222222225</v>
      </c>
      <c r="F99" s="21">
        <f>E99</f>
        <v>0.17847222222222225</v>
      </c>
      <c r="G99" s="22"/>
    </row>
    <row r="100" spans="1:7" ht="20.25">
      <c r="A100" s="4" t="s">
        <v>128</v>
      </c>
      <c r="B100" s="27" t="s">
        <v>79</v>
      </c>
      <c r="C100" s="5">
        <f>D99</f>
        <v>0.8513888888888889</v>
      </c>
      <c r="D100" s="20">
        <f>C101</f>
        <v>0.14583333333333334</v>
      </c>
      <c r="E100" s="117">
        <v>0.29444444444444445</v>
      </c>
      <c r="F100" s="6"/>
      <c r="G100" s="7">
        <f>E100</f>
        <v>0.29444444444444445</v>
      </c>
    </row>
    <row r="101" spans="1:7" ht="21" thickBot="1">
      <c r="A101" s="4" t="s">
        <v>129</v>
      </c>
      <c r="B101" s="17" t="s">
        <v>56</v>
      </c>
      <c r="C101" s="5">
        <v>0.14583333333333334</v>
      </c>
      <c r="D101" s="20">
        <v>0.33125</v>
      </c>
      <c r="E101" s="131">
        <f>D101-C101</f>
        <v>0.18541666666666665</v>
      </c>
      <c r="F101" s="15">
        <f>E101</f>
        <v>0.18541666666666665</v>
      </c>
      <c r="G101" s="16"/>
    </row>
    <row r="102" spans="1:7" ht="21" thickBot="1">
      <c r="A102" s="19"/>
      <c r="B102" s="18" t="s">
        <v>10</v>
      </c>
      <c r="C102" s="8"/>
      <c r="D102" s="14"/>
      <c r="E102" s="221">
        <f>F102+G102</f>
        <v>0.9381944444444443</v>
      </c>
      <c r="F102" s="9">
        <f>SUM(F95:F101)</f>
        <v>0.6291666666666668</v>
      </c>
      <c r="G102" s="10">
        <f>SUM(G95:G101)</f>
        <v>0.3090277777777776</v>
      </c>
    </row>
    <row r="103" spans="1:7" ht="20.25">
      <c r="A103" s="118" t="s">
        <v>11</v>
      </c>
      <c r="B103" s="119"/>
      <c r="C103" s="120"/>
      <c r="D103" s="120"/>
      <c r="E103" s="120"/>
      <c r="F103" s="120"/>
      <c r="G103" s="120"/>
    </row>
    <row r="104" spans="1:7" ht="20.25">
      <c r="A104" s="121" t="s">
        <v>162</v>
      </c>
      <c r="B104" s="119"/>
      <c r="C104" s="120"/>
      <c r="D104" s="120"/>
      <c r="E104" s="120"/>
      <c r="F104" s="120"/>
      <c r="G104" s="120"/>
    </row>
    <row r="105" spans="1:7" ht="20.25">
      <c r="A105" s="121"/>
      <c r="B105" s="119"/>
      <c r="C105" s="120"/>
      <c r="D105" s="120"/>
      <c r="E105" s="120"/>
      <c r="F105" s="120"/>
      <c r="G105" s="120"/>
    </row>
    <row r="106" spans="1:7" ht="22.5">
      <c r="A106" s="285" t="s">
        <v>126</v>
      </c>
      <c r="B106" s="285"/>
      <c r="C106" s="285"/>
      <c r="D106" s="285"/>
      <c r="E106" s="285"/>
      <c r="F106" s="285"/>
      <c r="G106" s="285"/>
    </row>
    <row r="107" spans="1:7" ht="22.5">
      <c r="A107" s="286" t="s">
        <v>45</v>
      </c>
      <c r="B107" s="286"/>
      <c r="C107" s="286"/>
      <c r="D107" s="286"/>
      <c r="E107" s="286"/>
      <c r="F107" s="286"/>
      <c r="G107" s="286"/>
    </row>
    <row r="108" spans="1:7" ht="18.75">
      <c r="A108" s="287" t="s">
        <v>112</v>
      </c>
      <c r="B108" s="287"/>
      <c r="C108" s="287"/>
      <c r="D108" s="287"/>
      <c r="E108" s="287"/>
      <c r="F108" s="287"/>
      <c r="G108" s="287"/>
    </row>
    <row r="109" spans="1:7" ht="18.75">
      <c r="A109" s="293" t="s">
        <v>145</v>
      </c>
      <c r="B109" s="293"/>
      <c r="C109" s="293"/>
      <c r="D109" s="293"/>
      <c r="E109" s="293"/>
      <c r="F109" s="293"/>
      <c r="G109" s="293"/>
    </row>
    <row r="110" spans="1:7" ht="19.5" thickBot="1">
      <c r="A110" s="288" t="s">
        <v>0</v>
      </c>
      <c r="B110" s="288"/>
      <c r="C110" s="288"/>
      <c r="D110" s="288"/>
      <c r="E110" s="288"/>
      <c r="F110" s="288"/>
      <c r="G110" s="288"/>
    </row>
    <row r="111" spans="1:7" ht="18.75">
      <c r="A111" s="108">
        <v>1</v>
      </c>
      <c r="B111" s="289" t="s">
        <v>1</v>
      </c>
      <c r="C111" s="290"/>
      <c r="D111" s="291" t="s">
        <v>2</v>
      </c>
      <c r="E111" s="291"/>
      <c r="F111" s="291"/>
      <c r="G111" s="292"/>
    </row>
    <row r="112" spans="1:7" ht="18.75">
      <c r="A112" s="109">
        <v>2</v>
      </c>
      <c r="B112" s="277" t="s">
        <v>84</v>
      </c>
      <c r="C112" s="278"/>
      <c r="D112" s="279" t="s">
        <v>143</v>
      </c>
      <c r="E112" s="279"/>
      <c r="F112" s="279"/>
      <c r="G112" s="280"/>
    </row>
    <row r="113" spans="1:7" ht="18.75">
      <c r="A113" s="109">
        <v>3</v>
      </c>
      <c r="B113" s="277" t="s">
        <v>4</v>
      </c>
      <c r="C113" s="278"/>
      <c r="D113" s="279" t="s">
        <v>125</v>
      </c>
      <c r="E113" s="279"/>
      <c r="F113" s="279"/>
      <c r="G113" s="280"/>
    </row>
    <row r="114" spans="1:7" ht="19.5" thickBot="1">
      <c r="A114" s="110">
        <v>4</v>
      </c>
      <c r="B114" s="281" t="s">
        <v>5</v>
      </c>
      <c r="C114" s="282"/>
      <c r="D114" s="283" t="s">
        <v>21</v>
      </c>
      <c r="E114" s="283"/>
      <c r="F114" s="283"/>
      <c r="G114" s="284"/>
    </row>
    <row r="115" spans="1:7" ht="18.75">
      <c r="A115" s="267" t="s">
        <v>3</v>
      </c>
      <c r="B115" s="269" t="s">
        <v>6</v>
      </c>
      <c r="C115" s="271" t="s">
        <v>7</v>
      </c>
      <c r="D115" s="273" t="s">
        <v>8</v>
      </c>
      <c r="E115" s="267" t="s">
        <v>9</v>
      </c>
      <c r="F115" s="275" t="s">
        <v>12</v>
      </c>
      <c r="G115" s="276"/>
    </row>
    <row r="116" spans="1:7" ht="38.25" thickBot="1">
      <c r="A116" s="268"/>
      <c r="B116" s="270"/>
      <c r="C116" s="272"/>
      <c r="D116" s="274"/>
      <c r="E116" s="268"/>
      <c r="F116" s="39" t="s">
        <v>81</v>
      </c>
      <c r="G116" s="40" t="s">
        <v>80</v>
      </c>
    </row>
    <row r="117" spans="1:7" ht="20.25">
      <c r="A117" s="4">
        <v>7174</v>
      </c>
      <c r="B117" s="17" t="s">
        <v>41</v>
      </c>
      <c r="C117" s="5">
        <v>0.7777777777777778</v>
      </c>
      <c r="D117" s="20">
        <v>0.8756944444444444</v>
      </c>
      <c r="E117" s="117">
        <f>D117-C117</f>
        <v>0.09791666666666665</v>
      </c>
      <c r="F117" s="6">
        <f>E117</f>
        <v>0.09791666666666665</v>
      </c>
      <c r="G117" s="7"/>
    </row>
    <row r="118" spans="1:7" ht="20.25">
      <c r="A118" s="4" t="s">
        <v>147</v>
      </c>
      <c r="B118" s="27" t="s">
        <v>79</v>
      </c>
      <c r="C118" s="5">
        <f>D117</f>
        <v>0.8756944444444444</v>
      </c>
      <c r="D118" s="20">
        <v>0.10833333333333334</v>
      </c>
      <c r="E118" s="117">
        <v>0.22777777777777777</v>
      </c>
      <c r="F118" s="6"/>
      <c r="G118" s="7">
        <f>E118</f>
        <v>0.22777777777777777</v>
      </c>
    </row>
    <row r="119" spans="1:7" ht="21" thickBot="1">
      <c r="A119" s="4">
        <v>7161</v>
      </c>
      <c r="B119" s="17" t="s">
        <v>39</v>
      </c>
      <c r="C119" s="5">
        <f>D118</f>
        <v>0.10833333333333334</v>
      </c>
      <c r="D119" s="20">
        <v>0.20833333333333334</v>
      </c>
      <c r="E119" s="117">
        <f>D119-C119</f>
        <v>0.1</v>
      </c>
      <c r="F119" s="6">
        <f>E119</f>
        <v>0.1</v>
      </c>
      <c r="G119" s="7"/>
    </row>
    <row r="120" spans="1:7" ht="21" thickBot="1">
      <c r="A120" s="19"/>
      <c r="B120" s="18" t="s">
        <v>10</v>
      </c>
      <c r="C120" s="8"/>
      <c r="D120" s="14"/>
      <c r="E120" s="35">
        <f>F120+G120</f>
        <v>0.42569444444444443</v>
      </c>
      <c r="F120" s="9">
        <f>SUM(F117:F119)</f>
        <v>0.19791666666666666</v>
      </c>
      <c r="G120" s="10">
        <f>SUM(G117:G119)</f>
        <v>0.22777777777777777</v>
      </c>
    </row>
    <row r="121" spans="1:7" ht="20.25">
      <c r="A121" s="43" t="s">
        <v>11</v>
      </c>
      <c r="B121" s="44"/>
      <c r="C121" s="44"/>
      <c r="D121" s="44"/>
      <c r="E121" s="44"/>
      <c r="F121" s="44"/>
      <c r="G121" s="44"/>
    </row>
    <row r="122" spans="1:7" ht="20.25">
      <c r="A122" s="44" t="s">
        <v>159</v>
      </c>
      <c r="B122" s="44"/>
      <c r="C122" s="44"/>
      <c r="D122" s="44"/>
      <c r="E122" s="44"/>
      <c r="F122" s="44"/>
      <c r="G122" s="44"/>
    </row>
    <row r="123" spans="1:7" ht="20.25">
      <c r="A123" s="25"/>
      <c r="B123" s="119"/>
      <c r="C123" s="120"/>
      <c r="D123" s="120"/>
      <c r="E123" s="120"/>
      <c r="F123" s="120"/>
      <c r="G123" s="120"/>
    </row>
    <row r="124" spans="1:7" ht="22.5">
      <c r="A124" s="285" t="s">
        <v>148</v>
      </c>
      <c r="B124" s="285"/>
      <c r="C124" s="285"/>
      <c r="D124" s="285"/>
      <c r="E124" s="285"/>
      <c r="F124" s="285"/>
      <c r="G124" s="285"/>
    </row>
    <row r="125" spans="1:7" ht="22.5">
      <c r="A125" s="286" t="s">
        <v>45</v>
      </c>
      <c r="B125" s="286"/>
      <c r="C125" s="286"/>
      <c r="D125" s="286"/>
      <c r="E125" s="286"/>
      <c r="F125" s="286"/>
      <c r="G125" s="286"/>
    </row>
    <row r="126" spans="1:7" ht="18.75">
      <c r="A126" s="287" t="s">
        <v>112</v>
      </c>
      <c r="B126" s="287"/>
      <c r="C126" s="287"/>
      <c r="D126" s="287"/>
      <c r="E126" s="287"/>
      <c r="F126" s="287"/>
      <c r="G126" s="287"/>
    </row>
    <row r="127" spans="1:7" ht="18.75">
      <c r="A127" s="293" t="s">
        <v>146</v>
      </c>
      <c r="B127" s="293"/>
      <c r="C127" s="293"/>
      <c r="D127" s="293"/>
      <c r="E127" s="293"/>
      <c r="F127" s="293"/>
      <c r="G127" s="293"/>
    </row>
    <row r="128" spans="1:7" ht="19.5" thickBot="1">
      <c r="A128" s="288" t="s">
        <v>0</v>
      </c>
      <c r="B128" s="288"/>
      <c r="C128" s="288"/>
      <c r="D128" s="288"/>
      <c r="E128" s="288"/>
      <c r="F128" s="288"/>
      <c r="G128" s="288"/>
    </row>
    <row r="129" spans="1:7" ht="18.75">
      <c r="A129" s="108">
        <v>1</v>
      </c>
      <c r="B129" s="289" t="s">
        <v>1</v>
      </c>
      <c r="C129" s="290"/>
      <c r="D129" s="291" t="s">
        <v>2</v>
      </c>
      <c r="E129" s="291"/>
      <c r="F129" s="291"/>
      <c r="G129" s="292"/>
    </row>
    <row r="130" spans="1:7" ht="18.75">
      <c r="A130" s="109">
        <v>2</v>
      </c>
      <c r="B130" s="277" t="s">
        <v>84</v>
      </c>
      <c r="C130" s="278"/>
      <c r="D130" s="279" t="s">
        <v>156</v>
      </c>
      <c r="E130" s="279"/>
      <c r="F130" s="279"/>
      <c r="G130" s="280"/>
    </row>
    <row r="131" spans="1:7" ht="18.75">
      <c r="A131" s="109">
        <v>3</v>
      </c>
      <c r="B131" s="277" t="s">
        <v>4</v>
      </c>
      <c r="C131" s="278"/>
      <c r="D131" s="279" t="s">
        <v>125</v>
      </c>
      <c r="E131" s="279"/>
      <c r="F131" s="279"/>
      <c r="G131" s="280"/>
    </row>
    <row r="132" spans="1:7" ht="19.5" thickBot="1">
      <c r="A132" s="110">
        <v>4</v>
      </c>
      <c r="B132" s="281" t="s">
        <v>5</v>
      </c>
      <c r="C132" s="282"/>
      <c r="D132" s="283" t="s">
        <v>21</v>
      </c>
      <c r="E132" s="283"/>
      <c r="F132" s="283"/>
      <c r="G132" s="284"/>
    </row>
    <row r="133" spans="1:7" ht="18.75">
      <c r="A133" s="267" t="s">
        <v>3</v>
      </c>
      <c r="B133" s="269" t="s">
        <v>6</v>
      </c>
      <c r="C133" s="271" t="s">
        <v>7</v>
      </c>
      <c r="D133" s="273" t="s">
        <v>8</v>
      </c>
      <c r="E133" s="267" t="s">
        <v>9</v>
      </c>
      <c r="F133" s="275" t="s">
        <v>12</v>
      </c>
      <c r="G133" s="276"/>
    </row>
    <row r="134" spans="1:7" ht="38.25" thickBot="1">
      <c r="A134" s="268"/>
      <c r="B134" s="270"/>
      <c r="C134" s="272"/>
      <c r="D134" s="274"/>
      <c r="E134" s="268"/>
      <c r="F134" s="39" t="s">
        <v>81</v>
      </c>
      <c r="G134" s="40" t="s">
        <v>80</v>
      </c>
    </row>
    <row r="135" spans="1:7" ht="20.25">
      <c r="A135" s="4">
        <v>7194</v>
      </c>
      <c r="B135" s="17" t="s">
        <v>37</v>
      </c>
      <c r="C135" s="5">
        <v>0.5333333333333333</v>
      </c>
      <c r="D135" s="20">
        <v>0.6159722222222223</v>
      </c>
      <c r="E135" s="117">
        <f>D135-C135</f>
        <v>0.08263888888888893</v>
      </c>
      <c r="F135" s="6">
        <f>E135</f>
        <v>0.08263888888888893</v>
      </c>
      <c r="G135" s="7"/>
    </row>
    <row r="136" spans="1:7" ht="20.25">
      <c r="A136" s="4" t="s">
        <v>155</v>
      </c>
      <c r="B136" s="27" t="s">
        <v>79</v>
      </c>
      <c r="C136" s="5">
        <f>D135</f>
        <v>0.6159722222222223</v>
      </c>
      <c r="D136" s="20">
        <f>C137</f>
        <v>0.6819444444444445</v>
      </c>
      <c r="E136" s="117">
        <f>D136-C136</f>
        <v>0.06597222222222221</v>
      </c>
      <c r="F136" s="6"/>
      <c r="G136" s="7">
        <f>E136</f>
        <v>0.06597222222222221</v>
      </c>
    </row>
    <row r="137" spans="1:7" ht="20.25">
      <c r="A137" s="4">
        <v>7193</v>
      </c>
      <c r="B137" s="17" t="s">
        <v>152</v>
      </c>
      <c r="C137" s="5">
        <v>0.6819444444444445</v>
      </c>
      <c r="D137" s="20">
        <v>0.7645833333333334</v>
      </c>
      <c r="E137" s="117">
        <f>D137-C137</f>
        <v>0.08263888888888893</v>
      </c>
      <c r="F137" s="6">
        <f>E137</f>
        <v>0.08263888888888893</v>
      </c>
      <c r="G137" s="7"/>
    </row>
    <row r="138" spans="1:7" ht="20.25">
      <c r="A138" s="4"/>
      <c r="B138" s="27" t="s">
        <v>82</v>
      </c>
      <c r="C138" s="5">
        <f>D137</f>
        <v>0.7645833333333334</v>
      </c>
      <c r="D138" s="20">
        <f>C139</f>
        <v>0.7777777777777778</v>
      </c>
      <c r="E138" s="117">
        <f>D138-C138</f>
        <v>0.013194444444444398</v>
      </c>
      <c r="F138" s="6"/>
      <c r="G138" s="7">
        <f>E138</f>
        <v>0.013194444444444398</v>
      </c>
    </row>
    <row r="139" spans="1:7" ht="20.25">
      <c r="A139" s="4">
        <v>7174</v>
      </c>
      <c r="B139" s="17" t="s">
        <v>41</v>
      </c>
      <c r="C139" s="5">
        <v>0.7777777777777778</v>
      </c>
      <c r="D139" s="20">
        <v>0.8756944444444444</v>
      </c>
      <c r="E139" s="117">
        <f>D139-C139</f>
        <v>0.09791666666666665</v>
      </c>
      <c r="F139" s="6">
        <f>E139</f>
        <v>0.09791666666666665</v>
      </c>
      <c r="G139" s="7"/>
    </row>
    <row r="140" spans="1:7" ht="20.25">
      <c r="A140" s="4" t="s">
        <v>147</v>
      </c>
      <c r="B140" s="27" t="s">
        <v>79</v>
      </c>
      <c r="C140" s="5">
        <f>D139</f>
        <v>0.8756944444444444</v>
      </c>
      <c r="D140" s="20">
        <v>0.10833333333333334</v>
      </c>
      <c r="E140" s="117">
        <v>0.22777777777777777</v>
      </c>
      <c r="F140" s="6"/>
      <c r="G140" s="7">
        <f>E140</f>
        <v>0.22777777777777777</v>
      </c>
    </row>
    <row r="141" spans="1:7" ht="21" thickBot="1">
      <c r="A141" s="4">
        <v>7161</v>
      </c>
      <c r="B141" s="17" t="s">
        <v>39</v>
      </c>
      <c r="C141" s="5">
        <f>D140</f>
        <v>0.10833333333333334</v>
      </c>
      <c r="D141" s="20">
        <v>0.20833333333333334</v>
      </c>
      <c r="E141" s="117">
        <f>D141-C141</f>
        <v>0.1</v>
      </c>
      <c r="F141" s="6">
        <f>E141</f>
        <v>0.1</v>
      </c>
      <c r="G141" s="7"/>
    </row>
    <row r="142" spans="1:7" ht="21" thickBot="1">
      <c r="A142" s="19"/>
      <c r="B142" s="18" t="s">
        <v>10</v>
      </c>
      <c r="C142" s="8"/>
      <c r="D142" s="14"/>
      <c r="E142" s="35">
        <f>F142+G142</f>
        <v>0.6701388888888888</v>
      </c>
      <c r="F142" s="9">
        <f>SUM(F135:F141)</f>
        <v>0.3631944444444445</v>
      </c>
      <c r="G142" s="10">
        <f>SUM(G135:G141)</f>
        <v>0.30694444444444435</v>
      </c>
    </row>
    <row r="143" spans="1:7" ht="20.25">
      <c r="A143" s="43" t="s">
        <v>11</v>
      </c>
      <c r="B143" s="44"/>
      <c r="C143" s="44"/>
      <c r="D143" s="44"/>
      <c r="E143" s="44"/>
      <c r="F143" s="44"/>
      <c r="G143" s="44"/>
    </row>
    <row r="144" spans="1:7" ht="20.25">
      <c r="A144" s="44" t="s">
        <v>160</v>
      </c>
      <c r="B144" s="44"/>
      <c r="C144" s="44"/>
      <c r="D144" s="44"/>
      <c r="E144" s="44"/>
      <c r="F144" s="44"/>
      <c r="G144" s="44"/>
    </row>
    <row r="145" spans="1:7" ht="20.25">
      <c r="A145" s="25"/>
      <c r="B145" s="119"/>
      <c r="C145" s="120"/>
      <c r="D145" s="120"/>
      <c r="E145" s="120"/>
      <c r="F145" s="120"/>
      <c r="G145" s="120"/>
    </row>
    <row r="146" spans="1:7" ht="22.5">
      <c r="A146" s="285" t="s">
        <v>149</v>
      </c>
      <c r="B146" s="285"/>
      <c r="C146" s="285"/>
      <c r="D146" s="285"/>
      <c r="E146" s="285"/>
      <c r="F146" s="285"/>
      <c r="G146" s="285"/>
    </row>
    <row r="147" spans="1:7" ht="22.5">
      <c r="A147" s="286" t="s">
        <v>45</v>
      </c>
      <c r="B147" s="286"/>
      <c r="C147" s="286"/>
      <c r="D147" s="286"/>
      <c r="E147" s="286"/>
      <c r="F147" s="286"/>
      <c r="G147" s="286"/>
    </row>
    <row r="148" spans="1:7" ht="18.75">
      <c r="A148" s="287" t="s">
        <v>112</v>
      </c>
      <c r="B148" s="287"/>
      <c r="C148" s="287"/>
      <c r="D148" s="287"/>
      <c r="E148" s="287"/>
      <c r="F148" s="287"/>
      <c r="G148" s="287"/>
    </row>
    <row r="149" spans="1:7" ht="18.75">
      <c r="A149" s="293" t="s">
        <v>150</v>
      </c>
      <c r="B149" s="293"/>
      <c r="C149" s="293"/>
      <c r="D149" s="293"/>
      <c r="E149" s="293"/>
      <c r="F149" s="293"/>
      <c r="G149" s="293"/>
    </row>
    <row r="150" spans="1:7" ht="19.5" thickBot="1">
      <c r="A150" s="288" t="s">
        <v>0</v>
      </c>
      <c r="B150" s="288"/>
      <c r="C150" s="288"/>
      <c r="D150" s="288"/>
      <c r="E150" s="288"/>
      <c r="F150" s="288"/>
      <c r="G150" s="288"/>
    </row>
    <row r="151" spans="1:7" ht="18.75">
      <c r="A151" s="108">
        <v>1</v>
      </c>
      <c r="B151" s="289" t="s">
        <v>1</v>
      </c>
      <c r="C151" s="290"/>
      <c r="D151" s="291" t="s">
        <v>2</v>
      </c>
      <c r="E151" s="291"/>
      <c r="F151" s="291"/>
      <c r="G151" s="292"/>
    </row>
    <row r="152" spans="1:7" ht="18.75">
      <c r="A152" s="109">
        <v>2</v>
      </c>
      <c r="B152" s="277" t="s">
        <v>84</v>
      </c>
      <c r="C152" s="278"/>
      <c r="D152" s="279" t="s">
        <v>154</v>
      </c>
      <c r="E152" s="279"/>
      <c r="F152" s="279"/>
      <c r="G152" s="280"/>
    </row>
    <row r="153" spans="1:7" ht="18.75">
      <c r="A153" s="109">
        <v>3</v>
      </c>
      <c r="B153" s="277" t="s">
        <v>4</v>
      </c>
      <c r="C153" s="278"/>
      <c r="D153" s="279" t="s">
        <v>125</v>
      </c>
      <c r="E153" s="279"/>
      <c r="F153" s="279"/>
      <c r="G153" s="280"/>
    </row>
    <row r="154" spans="1:7" ht="19.5" thickBot="1">
      <c r="A154" s="110">
        <v>4</v>
      </c>
      <c r="B154" s="281" t="s">
        <v>5</v>
      </c>
      <c r="C154" s="282"/>
      <c r="D154" s="283" t="s">
        <v>21</v>
      </c>
      <c r="E154" s="283"/>
      <c r="F154" s="283"/>
      <c r="G154" s="284"/>
    </row>
    <row r="155" spans="1:7" ht="18.75">
      <c r="A155" s="267" t="s">
        <v>3</v>
      </c>
      <c r="B155" s="269" t="s">
        <v>6</v>
      </c>
      <c r="C155" s="271" t="s">
        <v>7</v>
      </c>
      <c r="D155" s="273" t="s">
        <v>8</v>
      </c>
      <c r="E155" s="267" t="s">
        <v>9</v>
      </c>
      <c r="F155" s="275" t="s">
        <v>12</v>
      </c>
      <c r="G155" s="276"/>
    </row>
    <row r="156" spans="1:7" ht="38.25" thickBot="1">
      <c r="A156" s="268"/>
      <c r="B156" s="270"/>
      <c r="C156" s="272"/>
      <c r="D156" s="274"/>
      <c r="E156" s="268"/>
      <c r="F156" s="39" t="s">
        <v>81</v>
      </c>
      <c r="G156" s="40" t="s">
        <v>80</v>
      </c>
    </row>
    <row r="157" spans="1:7" ht="20.25">
      <c r="A157" s="4">
        <v>7168</v>
      </c>
      <c r="B157" s="17" t="s">
        <v>41</v>
      </c>
      <c r="C157" s="5">
        <v>0.5333333333333333</v>
      </c>
      <c r="D157" s="20">
        <v>0.6305555555555555</v>
      </c>
      <c r="E157" s="117">
        <f>D157-C157</f>
        <v>0.09722222222222221</v>
      </c>
      <c r="F157" s="6">
        <f>E157</f>
        <v>0.09722222222222221</v>
      </c>
      <c r="G157" s="7"/>
    </row>
    <row r="158" spans="1:7" ht="20.25">
      <c r="A158" s="4" t="s">
        <v>153</v>
      </c>
      <c r="B158" s="27" t="s">
        <v>79</v>
      </c>
      <c r="C158" s="5">
        <f>D157</f>
        <v>0.6305555555555555</v>
      </c>
      <c r="D158" s="20">
        <f>C159</f>
        <v>0.6666666666666666</v>
      </c>
      <c r="E158" s="117">
        <f>D158-C158</f>
        <v>0.036111111111111094</v>
      </c>
      <c r="F158" s="6"/>
      <c r="G158" s="7">
        <f>E158</f>
        <v>0.036111111111111094</v>
      </c>
    </row>
    <row r="159" spans="1:7" ht="20.25">
      <c r="A159" s="4">
        <v>7171</v>
      </c>
      <c r="B159" s="17" t="s">
        <v>39</v>
      </c>
      <c r="C159" s="5">
        <v>0.6666666666666666</v>
      </c>
      <c r="D159" s="20">
        <v>0.7645833333333334</v>
      </c>
      <c r="E159" s="117">
        <f>D159-C159</f>
        <v>0.09791666666666676</v>
      </c>
      <c r="F159" s="6">
        <f>E159</f>
        <v>0.09791666666666676</v>
      </c>
      <c r="G159" s="7"/>
    </row>
    <row r="160" spans="1:7" ht="20.25">
      <c r="A160" s="4"/>
      <c r="B160" s="27" t="s">
        <v>82</v>
      </c>
      <c r="C160" s="5">
        <f>D159</f>
        <v>0.7645833333333334</v>
      </c>
      <c r="D160" s="20">
        <f>C161</f>
        <v>0.7777777777777778</v>
      </c>
      <c r="E160" s="117">
        <f>D160-C160</f>
        <v>0.013194444444444398</v>
      </c>
      <c r="F160" s="6"/>
      <c r="G160" s="7">
        <f>E160</f>
        <v>0.013194444444444398</v>
      </c>
    </row>
    <row r="161" spans="1:7" ht="20.25">
      <c r="A161" s="4">
        <v>7174</v>
      </c>
      <c r="B161" s="17" t="s">
        <v>41</v>
      </c>
      <c r="C161" s="5">
        <v>0.7777777777777778</v>
      </c>
      <c r="D161" s="20">
        <v>0.8756944444444444</v>
      </c>
      <c r="E161" s="117">
        <f>D161-C161</f>
        <v>0.09791666666666665</v>
      </c>
      <c r="F161" s="6">
        <f>E161</f>
        <v>0.09791666666666665</v>
      </c>
      <c r="G161" s="7"/>
    </row>
    <row r="162" spans="1:7" ht="20.25">
      <c r="A162" s="4" t="s">
        <v>147</v>
      </c>
      <c r="B162" s="27" t="s">
        <v>79</v>
      </c>
      <c r="C162" s="5">
        <f>D161</f>
        <v>0.8756944444444444</v>
      </c>
      <c r="D162" s="20">
        <v>0.10833333333333334</v>
      </c>
      <c r="E162" s="117">
        <v>0.22777777777777777</v>
      </c>
      <c r="F162" s="6"/>
      <c r="G162" s="7">
        <f>E162</f>
        <v>0.22777777777777777</v>
      </c>
    </row>
    <row r="163" spans="1:7" ht="21" thickBot="1">
      <c r="A163" s="4">
        <v>7161</v>
      </c>
      <c r="B163" s="17" t="s">
        <v>39</v>
      </c>
      <c r="C163" s="5">
        <f>D162</f>
        <v>0.10833333333333334</v>
      </c>
      <c r="D163" s="20">
        <v>0.20833333333333334</v>
      </c>
      <c r="E163" s="117">
        <f>D163-C163</f>
        <v>0.1</v>
      </c>
      <c r="F163" s="6">
        <f>E163</f>
        <v>0.1</v>
      </c>
      <c r="G163" s="7"/>
    </row>
    <row r="164" spans="1:7" ht="21" thickBot="1">
      <c r="A164" s="19"/>
      <c r="B164" s="18" t="s">
        <v>10</v>
      </c>
      <c r="C164" s="8"/>
      <c r="D164" s="14"/>
      <c r="E164" s="35">
        <f>F164+G164</f>
        <v>0.6701388888888888</v>
      </c>
      <c r="F164" s="9">
        <f>SUM(F157:F163)</f>
        <v>0.3930555555555556</v>
      </c>
      <c r="G164" s="10">
        <f>SUM(G157:G163)</f>
        <v>0.27708333333333324</v>
      </c>
    </row>
    <row r="165" spans="1:7" ht="20.25">
      <c r="A165" s="43" t="s">
        <v>11</v>
      </c>
      <c r="B165" s="44"/>
      <c r="C165" s="44"/>
      <c r="D165" s="44"/>
      <c r="E165" s="44"/>
      <c r="F165" s="44"/>
      <c r="G165" s="44"/>
    </row>
    <row r="166" spans="1:7" ht="20.25">
      <c r="A166" s="44" t="s">
        <v>160</v>
      </c>
      <c r="B166" s="44"/>
      <c r="C166" s="44"/>
      <c r="D166" s="44"/>
      <c r="E166" s="44"/>
      <c r="F166" s="44"/>
      <c r="G166" s="44"/>
    </row>
    <row r="167" spans="1:7" ht="20.25">
      <c r="A167" s="25"/>
      <c r="B167" s="119"/>
      <c r="C167" s="120"/>
      <c r="D167" s="120"/>
      <c r="E167" s="120"/>
      <c r="F167" s="120"/>
      <c r="G167" s="120"/>
    </row>
    <row r="168" spans="1:7" ht="22.5">
      <c r="A168" s="285" t="s">
        <v>144</v>
      </c>
      <c r="B168" s="285"/>
      <c r="C168" s="285"/>
      <c r="D168" s="285"/>
      <c r="E168" s="285"/>
      <c r="F168" s="285"/>
      <c r="G168" s="285"/>
    </row>
    <row r="169" spans="1:7" ht="22.5">
      <c r="A169" s="286" t="s">
        <v>45</v>
      </c>
      <c r="B169" s="286"/>
      <c r="C169" s="286"/>
      <c r="D169" s="286"/>
      <c r="E169" s="286"/>
      <c r="F169" s="286"/>
      <c r="G169" s="286"/>
    </row>
    <row r="170" spans="1:7" ht="18.75">
      <c r="A170" s="287" t="s">
        <v>112</v>
      </c>
      <c r="B170" s="287"/>
      <c r="C170" s="287"/>
      <c r="D170" s="287"/>
      <c r="E170" s="287"/>
      <c r="F170" s="287"/>
      <c r="G170" s="287"/>
    </row>
    <row r="171" spans="1:7" ht="18.75">
      <c r="A171" s="288" t="s">
        <v>0</v>
      </c>
      <c r="B171" s="288"/>
      <c r="C171" s="288"/>
      <c r="D171" s="288"/>
      <c r="E171" s="288"/>
      <c r="F171" s="288"/>
      <c r="G171" s="288"/>
    </row>
    <row r="172" spans="1:7" ht="19.5" thickBot="1">
      <c r="A172" s="42"/>
      <c r="B172" s="42"/>
      <c r="C172" s="42"/>
      <c r="D172" s="42"/>
      <c r="E172" s="42"/>
      <c r="F172" s="42"/>
      <c r="G172" s="42"/>
    </row>
    <row r="173" spans="1:7" ht="18.75">
      <c r="A173" s="108">
        <v>1</v>
      </c>
      <c r="B173" s="289" t="s">
        <v>1</v>
      </c>
      <c r="C173" s="290"/>
      <c r="D173" s="291" t="s">
        <v>2</v>
      </c>
      <c r="E173" s="291"/>
      <c r="F173" s="291"/>
      <c r="G173" s="292"/>
    </row>
    <row r="174" spans="1:7" ht="18.75">
      <c r="A174" s="109">
        <v>2</v>
      </c>
      <c r="B174" s="277" t="s">
        <v>84</v>
      </c>
      <c r="C174" s="278"/>
      <c r="D174" s="279" t="s">
        <v>264</v>
      </c>
      <c r="E174" s="279"/>
      <c r="F174" s="279"/>
      <c r="G174" s="280"/>
    </row>
    <row r="175" spans="1:7" ht="18.75">
      <c r="A175" s="109">
        <v>3</v>
      </c>
      <c r="B175" s="277" t="s">
        <v>4</v>
      </c>
      <c r="C175" s="278"/>
      <c r="D175" s="279" t="s">
        <v>263</v>
      </c>
      <c r="E175" s="279"/>
      <c r="F175" s="279"/>
      <c r="G175" s="280"/>
    </row>
    <row r="176" spans="1:7" ht="19.5" thickBot="1">
      <c r="A176" s="110">
        <v>4</v>
      </c>
      <c r="B176" s="281" t="s">
        <v>5</v>
      </c>
      <c r="C176" s="282"/>
      <c r="D176" s="283" t="s">
        <v>21</v>
      </c>
      <c r="E176" s="283"/>
      <c r="F176" s="283"/>
      <c r="G176" s="284"/>
    </row>
    <row r="177" spans="1:7" ht="18.75">
      <c r="A177" s="267" t="s">
        <v>3</v>
      </c>
      <c r="B177" s="269" t="s">
        <v>6</v>
      </c>
      <c r="C177" s="271" t="s">
        <v>7</v>
      </c>
      <c r="D177" s="273" t="s">
        <v>8</v>
      </c>
      <c r="E177" s="267" t="s">
        <v>9</v>
      </c>
      <c r="F177" s="275" t="s">
        <v>12</v>
      </c>
      <c r="G177" s="276"/>
    </row>
    <row r="178" spans="1:7" ht="38.25" thickBot="1">
      <c r="A178" s="268"/>
      <c r="B178" s="270"/>
      <c r="C178" s="272"/>
      <c r="D178" s="274"/>
      <c r="E178" s="268"/>
      <c r="F178" s="39" t="s">
        <v>81</v>
      </c>
      <c r="G178" s="40" t="s">
        <v>80</v>
      </c>
    </row>
    <row r="179" spans="1:7" ht="20.25">
      <c r="A179" s="4">
        <v>7170</v>
      </c>
      <c r="B179" s="17" t="s">
        <v>41</v>
      </c>
      <c r="C179" s="5">
        <v>0.638888888888889</v>
      </c>
      <c r="D179" s="20">
        <v>0.7013888888888888</v>
      </c>
      <c r="E179" s="117">
        <f>D179-C179</f>
        <v>0.06249999999999989</v>
      </c>
      <c r="F179" s="6">
        <f>E179</f>
        <v>0.06249999999999989</v>
      </c>
      <c r="G179" s="7"/>
    </row>
    <row r="180" spans="1:7" ht="20.25">
      <c r="A180" s="4" t="s">
        <v>262</v>
      </c>
      <c r="B180" s="27" t="s">
        <v>79</v>
      </c>
      <c r="C180" s="5">
        <f>D179</f>
        <v>0.7013888888888888</v>
      </c>
      <c r="D180" s="20">
        <f>C181</f>
        <v>0.20833333333333334</v>
      </c>
      <c r="E180" s="117">
        <v>0.22777777777777777</v>
      </c>
      <c r="F180" s="6"/>
      <c r="G180" s="7">
        <f>E180</f>
        <v>0.22777777777777777</v>
      </c>
    </row>
    <row r="181" spans="1:7" ht="21" thickBot="1">
      <c r="A181" s="4">
        <v>7163</v>
      </c>
      <c r="B181" s="17" t="s">
        <v>39</v>
      </c>
      <c r="C181" s="5">
        <v>0.20833333333333334</v>
      </c>
      <c r="D181" s="20">
        <v>0.2708333333333333</v>
      </c>
      <c r="E181" s="117">
        <f>D181-C181</f>
        <v>0.06249999999999997</v>
      </c>
      <c r="F181" s="6">
        <f>E181</f>
        <v>0.06249999999999997</v>
      </c>
      <c r="G181" s="7"/>
    </row>
    <row r="182" spans="1:7" ht="21" thickBot="1">
      <c r="A182" s="19"/>
      <c r="B182" s="18" t="s">
        <v>10</v>
      </c>
      <c r="C182" s="8"/>
      <c r="D182" s="14"/>
      <c r="E182" s="35">
        <f>F182+G182</f>
        <v>0.35277777777777763</v>
      </c>
      <c r="F182" s="9">
        <f>SUM(F179:F181)</f>
        <v>0.12499999999999986</v>
      </c>
      <c r="G182" s="10">
        <f>SUM(G179:G181)</f>
        <v>0.22777777777777777</v>
      </c>
    </row>
    <row r="183" spans="1:7" ht="20.25">
      <c r="A183" s="43" t="s">
        <v>11</v>
      </c>
      <c r="B183" s="44"/>
      <c r="C183" s="44"/>
      <c r="D183" s="44"/>
      <c r="E183" s="44"/>
      <c r="F183" s="44"/>
      <c r="G183" s="44"/>
    </row>
    <row r="184" spans="1:7" ht="20.25">
      <c r="A184" s="44" t="s">
        <v>161</v>
      </c>
      <c r="B184" s="44"/>
      <c r="C184" s="44"/>
      <c r="D184" s="44"/>
      <c r="E184" s="44"/>
      <c r="F184" s="44"/>
      <c r="G184" s="44"/>
    </row>
    <row r="185" spans="1:7" ht="20.25">
      <c r="A185" s="44"/>
      <c r="B185" s="44"/>
      <c r="C185" s="44"/>
      <c r="D185" s="44"/>
      <c r="E185" s="44"/>
      <c r="F185" s="44"/>
      <c r="G185" s="44"/>
    </row>
    <row r="186" spans="1:7" ht="20.25">
      <c r="A186" s="44"/>
      <c r="B186" s="44"/>
      <c r="C186" s="44"/>
      <c r="D186" s="44"/>
      <c r="E186" s="44"/>
      <c r="F186" s="44"/>
      <c r="G186" s="44"/>
    </row>
  </sheetData>
  <sheetProtection/>
  <mergeCells count="166">
    <mergeCell ref="A2:G2"/>
    <mergeCell ref="A3:G3"/>
    <mergeCell ref="A4:G4"/>
    <mergeCell ref="A5:G5"/>
    <mergeCell ref="B7:C7"/>
    <mergeCell ref="D7:G7"/>
    <mergeCell ref="B8:C8"/>
    <mergeCell ref="D8:G8"/>
    <mergeCell ref="B9:C9"/>
    <mergeCell ref="D9:G9"/>
    <mergeCell ref="B10:C10"/>
    <mergeCell ref="D10:G10"/>
    <mergeCell ref="A11:A12"/>
    <mergeCell ref="B11:B12"/>
    <mergeCell ref="C11:C12"/>
    <mergeCell ref="D11:D12"/>
    <mergeCell ref="E11:E12"/>
    <mergeCell ref="F11:G11"/>
    <mergeCell ref="A26:G26"/>
    <mergeCell ref="A27:G27"/>
    <mergeCell ref="A28:G28"/>
    <mergeCell ref="A29:G29"/>
    <mergeCell ref="B31:C31"/>
    <mergeCell ref="D31:G31"/>
    <mergeCell ref="B32:C32"/>
    <mergeCell ref="D32:G32"/>
    <mergeCell ref="B33:C33"/>
    <mergeCell ref="D33:G33"/>
    <mergeCell ref="B34:C34"/>
    <mergeCell ref="D34:G34"/>
    <mergeCell ref="A35:A36"/>
    <mergeCell ref="B35:B36"/>
    <mergeCell ref="C35:C36"/>
    <mergeCell ref="D35:D36"/>
    <mergeCell ref="E35:E36"/>
    <mergeCell ref="F35:G35"/>
    <mergeCell ref="A44:G44"/>
    <mergeCell ref="A45:G45"/>
    <mergeCell ref="A46:G46"/>
    <mergeCell ref="A47:G47"/>
    <mergeCell ref="B49:C49"/>
    <mergeCell ref="D49:G49"/>
    <mergeCell ref="B50:C50"/>
    <mergeCell ref="D50:G50"/>
    <mergeCell ref="B51:C51"/>
    <mergeCell ref="D51:G51"/>
    <mergeCell ref="B52:C52"/>
    <mergeCell ref="D52:G52"/>
    <mergeCell ref="A53:A54"/>
    <mergeCell ref="B53:B54"/>
    <mergeCell ref="C53:C54"/>
    <mergeCell ref="D53:D54"/>
    <mergeCell ref="E53:E54"/>
    <mergeCell ref="F53:G53"/>
    <mergeCell ref="A62:G62"/>
    <mergeCell ref="A63:G63"/>
    <mergeCell ref="A64:G64"/>
    <mergeCell ref="A65:G65"/>
    <mergeCell ref="B67:C67"/>
    <mergeCell ref="D67:G67"/>
    <mergeCell ref="B68:C68"/>
    <mergeCell ref="D68:G68"/>
    <mergeCell ref="B69:C69"/>
    <mergeCell ref="D69:G69"/>
    <mergeCell ref="B70:C70"/>
    <mergeCell ref="D70:G70"/>
    <mergeCell ref="A71:A72"/>
    <mergeCell ref="B71:B72"/>
    <mergeCell ref="C71:C72"/>
    <mergeCell ref="D71:D72"/>
    <mergeCell ref="E71:E72"/>
    <mergeCell ref="F71:G71"/>
    <mergeCell ref="A84:G84"/>
    <mergeCell ref="A85:G85"/>
    <mergeCell ref="A86:G86"/>
    <mergeCell ref="A87:G87"/>
    <mergeCell ref="B89:C89"/>
    <mergeCell ref="D89:G89"/>
    <mergeCell ref="B90:C90"/>
    <mergeCell ref="D90:G90"/>
    <mergeCell ref="B91:C91"/>
    <mergeCell ref="D91:G91"/>
    <mergeCell ref="B92:C92"/>
    <mergeCell ref="D92:G92"/>
    <mergeCell ref="A93:A94"/>
    <mergeCell ref="B93:B94"/>
    <mergeCell ref="C93:C94"/>
    <mergeCell ref="D93:D94"/>
    <mergeCell ref="E93:E94"/>
    <mergeCell ref="F93:G93"/>
    <mergeCell ref="A106:G106"/>
    <mergeCell ref="A107:G107"/>
    <mergeCell ref="A108:G108"/>
    <mergeCell ref="A109:G109"/>
    <mergeCell ref="A110:G110"/>
    <mergeCell ref="B111:C111"/>
    <mergeCell ref="D111:G111"/>
    <mergeCell ref="B112:C112"/>
    <mergeCell ref="D112:G112"/>
    <mergeCell ref="B113:C113"/>
    <mergeCell ref="D113:G113"/>
    <mergeCell ref="B114:C114"/>
    <mergeCell ref="D114:G114"/>
    <mergeCell ref="A115:A116"/>
    <mergeCell ref="B115:B116"/>
    <mergeCell ref="C115:C116"/>
    <mergeCell ref="D115:D116"/>
    <mergeCell ref="E115:E116"/>
    <mergeCell ref="F115:G115"/>
    <mergeCell ref="A124:G124"/>
    <mergeCell ref="A125:G125"/>
    <mergeCell ref="A126:G126"/>
    <mergeCell ref="A127:G127"/>
    <mergeCell ref="A128:G128"/>
    <mergeCell ref="B129:C129"/>
    <mergeCell ref="D129:G129"/>
    <mergeCell ref="B130:C130"/>
    <mergeCell ref="D130:G130"/>
    <mergeCell ref="B131:C131"/>
    <mergeCell ref="D131:G131"/>
    <mergeCell ref="B132:C132"/>
    <mergeCell ref="D132:G132"/>
    <mergeCell ref="A133:A134"/>
    <mergeCell ref="B133:B134"/>
    <mergeCell ref="C133:C134"/>
    <mergeCell ref="D133:D134"/>
    <mergeCell ref="E133:E134"/>
    <mergeCell ref="F133:G133"/>
    <mergeCell ref="A146:G146"/>
    <mergeCell ref="A147:G147"/>
    <mergeCell ref="A148:G148"/>
    <mergeCell ref="A149:G149"/>
    <mergeCell ref="A150:G150"/>
    <mergeCell ref="B151:C151"/>
    <mergeCell ref="D151:G151"/>
    <mergeCell ref="B152:C152"/>
    <mergeCell ref="D152:G152"/>
    <mergeCell ref="B153:C153"/>
    <mergeCell ref="D153:G153"/>
    <mergeCell ref="B154:C154"/>
    <mergeCell ref="D154:G154"/>
    <mergeCell ref="A155:A156"/>
    <mergeCell ref="B155:B156"/>
    <mergeCell ref="C155:C156"/>
    <mergeCell ref="D155:D156"/>
    <mergeCell ref="E155:E156"/>
    <mergeCell ref="F155:G155"/>
    <mergeCell ref="D175:G175"/>
    <mergeCell ref="B176:C176"/>
    <mergeCell ref="D176:G176"/>
    <mergeCell ref="A168:G168"/>
    <mergeCell ref="A169:G169"/>
    <mergeCell ref="A170:G170"/>
    <mergeCell ref="A171:G171"/>
    <mergeCell ref="B173:C173"/>
    <mergeCell ref="D173:G173"/>
    <mergeCell ref="E1:F1"/>
    <mergeCell ref="A177:A178"/>
    <mergeCell ref="B177:B178"/>
    <mergeCell ref="C177:C178"/>
    <mergeCell ref="D177:D178"/>
    <mergeCell ref="E177:E178"/>
    <mergeCell ref="F177:G177"/>
    <mergeCell ref="B174:C174"/>
    <mergeCell ref="D174:G174"/>
    <mergeCell ref="B175:C175"/>
  </mergeCells>
  <printOptions/>
  <pageMargins left="0.7086614173228347" right="0.19" top="0.24" bottom="0.3" header="0.24" footer="0.24"/>
  <pageSetup fitToHeight="3" horizontalDpi="600" verticalDpi="600" orientation="portrait" paperSize="9" scale="60" r:id="rId1"/>
  <rowBreaks count="2" manualBreakCount="2">
    <brk id="60" max="6" man="1"/>
    <brk id="12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64"/>
  <sheetViews>
    <sheetView view="pageBreakPreview" zoomScale="90" zoomScaleSheetLayoutView="90" zoomScalePageLayoutView="0" workbookViewId="0" topLeftCell="A1">
      <selection activeCell="E1" sqref="E1"/>
    </sheetView>
  </sheetViews>
  <sheetFormatPr defaultColWidth="9.00390625" defaultRowHeight="12.75"/>
  <cols>
    <col min="1" max="1" width="16.625" style="45" customWidth="1"/>
    <col min="2" max="2" width="48.875" style="45" customWidth="1"/>
    <col min="3" max="3" width="12.375" style="45" customWidth="1"/>
    <col min="4" max="4" width="18.125" style="45" customWidth="1"/>
    <col min="5" max="5" width="17.125" style="45" customWidth="1"/>
    <col min="6" max="6" width="12.875" style="45" customWidth="1"/>
    <col min="7" max="7" width="13.125" style="45" customWidth="1"/>
    <col min="8" max="8" width="5.25390625" style="45" customWidth="1"/>
    <col min="9" max="16384" width="9.125" style="45" customWidth="1"/>
  </cols>
  <sheetData>
    <row r="1" spans="1:7" ht="18.75" customHeight="1">
      <c r="A1" s="389" t="s">
        <v>164</v>
      </c>
      <c r="B1" s="389"/>
      <c r="C1" s="389"/>
      <c r="D1" s="389"/>
      <c r="E1" s="227" t="s">
        <v>280</v>
      </c>
      <c r="F1" s="390" t="s">
        <v>281</v>
      </c>
      <c r="G1" s="390"/>
    </row>
    <row r="2" spans="1:7" ht="20.25">
      <c r="A2" s="140"/>
      <c r="B2" s="23"/>
      <c r="C2" s="23"/>
      <c r="D2" s="23"/>
      <c r="E2" s="23"/>
      <c r="F2" s="23"/>
      <c r="G2" s="23"/>
    </row>
    <row r="3" spans="1:7" ht="22.5">
      <c r="A3" s="285" t="s">
        <v>13</v>
      </c>
      <c r="B3" s="285"/>
      <c r="C3" s="285"/>
      <c r="D3" s="285"/>
      <c r="E3" s="285"/>
      <c r="F3" s="285"/>
      <c r="G3" s="285"/>
    </row>
    <row r="4" spans="1:7" ht="22.5">
      <c r="A4" s="286" t="s">
        <v>165</v>
      </c>
      <c r="B4" s="286"/>
      <c r="C4" s="286"/>
      <c r="D4" s="286"/>
      <c r="E4" s="286"/>
      <c r="F4" s="286"/>
      <c r="G4" s="286"/>
    </row>
    <row r="5" spans="1:7" ht="20.25">
      <c r="A5" s="343" t="s">
        <v>112</v>
      </c>
      <c r="B5" s="343"/>
      <c r="C5" s="343"/>
      <c r="D5" s="343"/>
      <c r="E5" s="343"/>
      <c r="F5" s="343"/>
      <c r="G5" s="343"/>
    </row>
    <row r="6" spans="1:7" ht="18.75">
      <c r="A6" s="293" t="s">
        <v>0</v>
      </c>
      <c r="B6" s="293"/>
      <c r="C6" s="293"/>
      <c r="D6" s="293"/>
      <c r="E6" s="293"/>
      <c r="F6" s="293"/>
      <c r="G6" s="293"/>
    </row>
    <row r="7" spans="1:7" ht="10.5" customHeight="1" thickBot="1">
      <c r="A7" s="13"/>
      <c r="B7" s="13"/>
      <c r="C7" s="13"/>
      <c r="D7" s="13"/>
      <c r="E7" s="13"/>
      <c r="F7" s="13"/>
      <c r="G7" s="13"/>
    </row>
    <row r="8" spans="1:7" ht="18.75">
      <c r="A8" s="141">
        <v>1</v>
      </c>
      <c r="B8" s="369" t="s">
        <v>1</v>
      </c>
      <c r="C8" s="370"/>
      <c r="D8" s="371" t="s">
        <v>2</v>
      </c>
      <c r="E8" s="371"/>
      <c r="F8" s="371"/>
      <c r="G8" s="372"/>
    </row>
    <row r="9" spans="1:7" ht="18.75">
      <c r="A9" s="142">
        <v>2</v>
      </c>
      <c r="B9" s="360" t="s">
        <v>84</v>
      </c>
      <c r="C9" s="361"/>
      <c r="D9" s="362" t="s">
        <v>166</v>
      </c>
      <c r="E9" s="362"/>
      <c r="F9" s="362"/>
      <c r="G9" s="363"/>
    </row>
    <row r="10" spans="1:7" ht="18.75">
      <c r="A10" s="142">
        <v>3</v>
      </c>
      <c r="B10" s="360" t="s">
        <v>4</v>
      </c>
      <c r="C10" s="361"/>
      <c r="D10" s="362" t="s">
        <v>167</v>
      </c>
      <c r="E10" s="362"/>
      <c r="F10" s="362"/>
      <c r="G10" s="363"/>
    </row>
    <row r="11" spans="1:7" ht="19.5" thickBot="1">
      <c r="A11" s="143">
        <v>4</v>
      </c>
      <c r="B11" s="364" t="s">
        <v>5</v>
      </c>
      <c r="C11" s="365"/>
      <c r="D11" s="366" t="s">
        <v>21</v>
      </c>
      <c r="E11" s="366"/>
      <c r="F11" s="366"/>
      <c r="G11" s="367"/>
    </row>
    <row r="12" spans="1:7" ht="18.75">
      <c r="A12" s="350" t="s">
        <v>3</v>
      </c>
      <c r="B12" s="385" t="s">
        <v>6</v>
      </c>
      <c r="C12" s="386" t="s">
        <v>7</v>
      </c>
      <c r="D12" s="386" t="s">
        <v>8</v>
      </c>
      <c r="E12" s="356" t="s">
        <v>168</v>
      </c>
      <c r="F12" s="387" t="s">
        <v>12</v>
      </c>
      <c r="G12" s="388"/>
    </row>
    <row r="13" spans="1:7" ht="33.75" thickBot="1">
      <c r="A13" s="351"/>
      <c r="B13" s="321"/>
      <c r="C13" s="323"/>
      <c r="D13" s="323"/>
      <c r="E13" s="357"/>
      <c r="F13" s="144" t="s">
        <v>81</v>
      </c>
      <c r="G13" s="145" t="s">
        <v>80</v>
      </c>
    </row>
    <row r="14" spans="1:7" ht="20.25">
      <c r="A14" s="4">
        <v>6264</v>
      </c>
      <c r="B14" s="17" t="s">
        <v>69</v>
      </c>
      <c r="C14" s="5">
        <v>0.21875</v>
      </c>
      <c r="D14" s="5">
        <v>0.3534722222222222</v>
      </c>
      <c r="E14" s="146">
        <f>D14-C14</f>
        <v>0.1347222222222222</v>
      </c>
      <c r="F14" s="6">
        <f>E14</f>
        <v>0.1347222222222222</v>
      </c>
      <c r="G14" s="7"/>
    </row>
    <row r="15" spans="1:7" ht="20.25">
      <c r="A15" s="4"/>
      <c r="B15" s="27" t="s">
        <v>169</v>
      </c>
      <c r="C15" s="5">
        <f aca="true" t="shared" si="0" ref="C15:C20">D14</f>
        <v>0.3534722222222222</v>
      </c>
      <c r="D15" s="5">
        <v>0.37777777777777777</v>
      </c>
      <c r="E15" s="146">
        <f aca="true" t="shared" si="1" ref="E15:E20">D15-C15</f>
        <v>0.02430555555555558</v>
      </c>
      <c r="F15" s="6"/>
      <c r="G15" s="7">
        <f>E15</f>
        <v>0.02430555555555558</v>
      </c>
    </row>
    <row r="16" spans="1:7" ht="20.25">
      <c r="A16" s="4">
        <v>6263</v>
      </c>
      <c r="B16" s="17" t="s">
        <v>70</v>
      </c>
      <c r="C16" s="5">
        <f t="shared" si="0"/>
        <v>0.37777777777777777</v>
      </c>
      <c r="D16" s="5">
        <v>0.5076388888888889</v>
      </c>
      <c r="E16" s="146">
        <f t="shared" si="1"/>
        <v>0.1298611111111111</v>
      </c>
      <c r="F16" s="6">
        <f>E16</f>
        <v>0.1298611111111111</v>
      </c>
      <c r="G16" s="7"/>
    </row>
    <row r="17" spans="1:7" ht="20.25">
      <c r="A17" s="4"/>
      <c r="B17" s="27" t="s">
        <v>169</v>
      </c>
      <c r="C17" s="5">
        <f t="shared" si="0"/>
        <v>0.5076388888888889</v>
      </c>
      <c r="D17" s="5">
        <v>0.5166666666666667</v>
      </c>
      <c r="E17" s="146">
        <f t="shared" si="1"/>
        <v>0.009027777777777857</v>
      </c>
      <c r="F17" s="6"/>
      <c r="G17" s="7">
        <f>E17</f>
        <v>0.009027777777777857</v>
      </c>
    </row>
    <row r="18" spans="1:7" ht="20.25">
      <c r="A18" s="31">
        <v>6266</v>
      </c>
      <c r="B18" s="147" t="s">
        <v>71</v>
      </c>
      <c r="C18" s="32">
        <f t="shared" si="0"/>
        <v>0.5166666666666667</v>
      </c>
      <c r="D18" s="32">
        <v>0.642361111111111</v>
      </c>
      <c r="E18" s="148">
        <f t="shared" si="1"/>
        <v>0.12569444444444433</v>
      </c>
      <c r="F18" s="33">
        <f>E18</f>
        <v>0.12569444444444433</v>
      </c>
      <c r="G18" s="34"/>
    </row>
    <row r="19" spans="1:7" ht="20.25">
      <c r="A19" s="4"/>
      <c r="B19" s="27" t="s">
        <v>169</v>
      </c>
      <c r="C19" s="5">
        <f t="shared" si="0"/>
        <v>0.642361111111111</v>
      </c>
      <c r="D19" s="5">
        <v>0.6673611111111111</v>
      </c>
      <c r="E19" s="146">
        <f t="shared" si="1"/>
        <v>0.025000000000000022</v>
      </c>
      <c r="F19" s="6"/>
      <c r="G19" s="7">
        <f>E19</f>
        <v>0.025000000000000022</v>
      </c>
    </row>
    <row r="20" spans="1:7" ht="21" thickBot="1">
      <c r="A20" s="4">
        <v>6269</v>
      </c>
      <c r="B20" s="17" t="s">
        <v>72</v>
      </c>
      <c r="C20" s="5">
        <f t="shared" si="0"/>
        <v>0.6673611111111111</v>
      </c>
      <c r="D20" s="5">
        <v>0.8006944444444444</v>
      </c>
      <c r="E20" s="146">
        <f t="shared" si="1"/>
        <v>0.1333333333333333</v>
      </c>
      <c r="F20" s="15">
        <f>E20</f>
        <v>0.1333333333333333</v>
      </c>
      <c r="G20" s="149"/>
    </row>
    <row r="21" spans="1:7" ht="21" thickBot="1">
      <c r="A21" s="19"/>
      <c r="B21" s="18" t="s">
        <v>10</v>
      </c>
      <c r="C21" s="8"/>
      <c r="D21" s="8"/>
      <c r="E21" s="14">
        <f>D20-C14</f>
        <v>0.5819444444444444</v>
      </c>
      <c r="F21" s="9">
        <f>SUM(F14:F20)</f>
        <v>0.5236111111111109</v>
      </c>
      <c r="G21" s="10">
        <f>SUM(G14:G20)</f>
        <v>0.05833333333333346</v>
      </c>
    </row>
    <row r="22" spans="1:7" ht="20.25">
      <c r="A22" s="43" t="s">
        <v>11</v>
      </c>
      <c r="B22" s="44"/>
      <c r="C22" s="44"/>
      <c r="D22" s="44"/>
      <c r="E22" s="44"/>
      <c r="F22" s="44"/>
      <c r="G22" s="44"/>
    </row>
    <row r="23" spans="1:7" ht="20.25">
      <c r="A23" s="44" t="s">
        <v>170</v>
      </c>
      <c r="B23" s="44"/>
      <c r="C23" s="44"/>
      <c r="D23" s="44"/>
      <c r="E23" s="44"/>
      <c r="F23" s="44"/>
      <c r="G23" s="44"/>
    </row>
    <row r="24" spans="1:7" ht="22.5">
      <c r="A24" s="1"/>
      <c r="B24" s="1"/>
      <c r="C24" s="1"/>
      <c r="D24" s="1"/>
      <c r="E24" s="1"/>
      <c r="F24" s="1"/>
      <c r="G24" s="1"/>
    </row>
    <row r="25" spans="1:7" ht="22.5">
      <c r="A25" s="285" t="s">
        <v>171</v>
      </c>
      <c r="B25" s="285"/>
      <c r="C25" s="285"/>
      <c r="D25" s="285"/>
      <c r="E25" s="285"/>
      <c r="F25" s="285"/>
      <c r="G25" s="285"/>
    </row>
    <row r="26" spans="1:7" ht="22.5">
      <c r="A26" s="286" t="s">
        <v>172</v>
      </c>
      <c r="B26" s="286"/>
      <c r="C26" s="286"/>
      <c r="D26" s="286"/>
      <c r="E26" s="286"/>
      <c r="F26" s="286"/>
      <c r="G26" s="286"/>
    </row>
    <row r="27" spans="1:7" ht="20.25">
      <c r="A27" s="343" t="s">
        <v>112</v>
      </c>
      <c r="B27" s="368"/>
      <c r="C27" s="368"/>
      <c r="D27" s="368"/>
      <c r="E27" s="368"/>
      <c r="F27" s="368"/>
      <c r="G27" s="368"/>
    </row>
    <row r="28" spans="1:7" ht="18.75">
      <c r="A28" s="293" t="s">
        <v>0</v>
      </c>
      <c r="B28" s="293"/>
      <c r="C28" s="293"/>
      <c r="D28" s="293"/>
      <c r="E28" s="293"/>
      <c r="F28" s="293"/>
      <c r="G28" s="293"/>
    </row>
    <row r="29" spans="1:7" ht="22.5" thickBot="1">
      <c r="A29" s="13"/>
      <c r="B29" s="13"/>
      <c r="C29" s="13"/>
      <c r="D29" s="13"/>
      <c r="E29" s="13"/>
      <c r="F29" s="13"/>
      <c r="G29" s="13"/>
    </row>
    <row r="30" spans="1:7" ht="20.25">
      <c r="A30" s="150">
        <v>1</v>
      </c>
      <c r="B30" s="381" t="s">
        <v>1</v>
      </c>
      <c r="C30" s="382"/>
      <c r="D30" s="383" t="s">
        <v>2</v>
      </c>
      <c r="E30" s="383"/>
      <c r="F30" s="383"/>
      <c r="G30" s="384"/>
    </row>
    <row r="31" spans="1:7" ht="20.25">
      <c r="A31" s="151">
        <v>2</v>
      </c>
      <c r="B31" s="373" t="s">
        <v>84</v>
      </c>
      <c r="C31" s="374"/>
      <c r="D31" s="375" t="s">
        <v>173</v>
      </c>
      <c r="E31" s="375"/>
      <c r="F31" s="375"/>
      <c r="G31" s="376"/>
    </row>
    <row r="32" spans="1:7" ht="20.25">
      <c r="A32" s="151">
        <v>3</v>
      </c>
      <c r="B32" s="373" t="s">
        <v>4</v>
      </c>
      <c r="C32" s="374"/>
      <c r="D32" s="375" t="s">
        <v>174</v>
      </c>
      <c r="E32" s="375"/>
      <c r="F32" s="375"/>
      <c r="G32" s="376"/>
    </row>
    <row r="33" spans="1:7" ht="21" thickBot="1">
      <c r="A33" s="152">
        <v>4</v>
      </c>
      <c r="B33" s="377" t="s">
        <v>5</v>
      </c>
      <c r="C33" s="378"/>
      <c r="D33" s="379" t="s">
        <v>21</v>
      </c>
      <c r="E33" s="379"/>
      <c r="F33" s="379"/>
      <c r="G33" s="380"/>
    </row>
    <row r="34" spans="1:7" ht="18.75">
      <c r="A34" s="350" t="s">
        <v>3</v>
      </c>
      <c r="B34" s="352" t="s">
        <v>6</v>
      </c>
      <c r="C34" s="354" t="s">
        <v>7</v>
      </c>
      <c r="D34" s="354" t="s">
        <v>8</v>
      </c>
      <c r="E34" s="356" t="s">
        <v>168</v>
      </c>
      <c r="F34" s="358" t="s">
        <v>12</v>
      </c>
      <c r="G34" s="359"/>
    </row>
    <row r="35" spans="1:7" ht="29.25" thickBot="1">
      <c r="A35" s="351"/>
      <c r="B35" s="353"/>
      <c r="C35" s="355"/>
      <c r="D35" s="355"/>
      <c r="E35" s="357"/>
      <c r="F35" s="153" t="s">
        <v>81</v>
      </c>
      <c r="G35" s="154" t="s">
        <v>80</v>
      </c>
    </row>
    <row r="36" spans="1:7" ht="20.25">
      <c r="A36" s="4">
        <v>6272</v>
      </c>
      <c r="B36" s="17" t="s">
        <v>28</v>
      </c>
      <c r="C36" s="5">
        <v>0.2777777777777778</v>
      </c>
      <c r="D36" s="5">
        <v>0.3826388888888889</v>
      </c>
      <c r="E36" s="146">
        <f>D36-C36</f>
        <v>0.10486111111111113</v>
      </c>
      <c r="F36" s="6">
        <f>E36</f>
        <v>0.10486111111111113</v>
      </c>
      <c r="G36" s="7"/>
    </row>
    <row r="37" spans="1:7" ht="20.25">
      <c r="A37" s="4"/>
      <c r="B37" s="27" t="s">
        <v>79</v>
      </c>
      <c r="C37" s="5">
        <f aca="true" t="shared" si="2" ref="C37:C42">D36</f>
        <v>0.3826388888888889</v>
      </c>
      <c r="D37" s="5">
        <v>0.5756944444444444</v>
      </c>
      <c r="E37" s="146">
        <f aca="true" t="shared" si="3" ref="E37:E44">D37-C37</f>
        <v>0.19305555555555548</v>
      </c>
      <c r="F37" s="6"/>
      <c r="G37" s="7">
        <f>E37</f>
        <v>0.19305555555555548</v>
      </c>
    </row>
    <row r="38" spans="1:7" ht="20.25">
      <c r="A38" s="4">
        <v>6271</v>
      </c>
      <c r="B38" s="17" t="s">
        <v>29</v>
      </c>
      <c r="C38" s="5">
        <f t="shared" si="2"/>
        <v>0.5756944444444444</v>
      </c>
      <c r="D38" s="5">
        <v>0.6833333333333332</v>
      </c>
      <c r="E38" s="146">
        <f t="shared" si="3"/>
        <v>0.10763888888888884</v>
      </c>
      <c r="F38" s="6">
        <f>E38</f>
        <v>0.10763888888888884</v>
      </c>
      <c r="G38" s="7"/>
    </row>
    <row r="39" spans="1:7" ht="20.25">
      <c r="A39" s="132"/>
      <c r="B39" s="208" t="s">
        <v>83</v>
      </c>
      <c r="C39" s="133">
        <f t="shared" si="2"/>
        <v>0.6833333333333332</v>
      </c>
      <c r="D39" s="133">
        <v>0.7465277777777778</v>
      </c>
      <c r="E39" s="209">
        <f>D39-C39</f>
        <v>0.06319444444444455</v>
      </c>
      <c r="F39" s="136"/>
      <c r="G39" s="137"/>
    </row>
    <row r="40" spans="1:7" ht="20.25">
      <c r="A40" s="4" t="s">
        <v>78</v>
      </c>
      <c r="B40" s="17" t="s">
        <v>26</v>
      </c>
      <c r="C40" s="5">
        <f t="shared" si="2"/>
        <v>0.7465277777777778</v>
      </c>
      <c r="D40" s="5">
        <v>0.938888888888889</v>
      </c>
      <c r="E40" s="146">
        <f t="shared" si="3"/>
        <v>0.1923611111111112</v>
      </c>
      <c r="F40" s="6">
        <f>E40</f>
        <v>0.1923611111111112</v>
      </c>
      <c r="G40" s="7"/>
    </row>
    <row r="41" spans="1:7" ht="20.25">
      <c r="A41" s="4" t="s">
        <v>175</v>
      </c>
      <c r="B41" s="27" t="s">
        <v>79</v>
      </c>
      <c r="C41" s="5">
        <f t="shared" si="2"/>
        <v>0.938888888888889</v>
      </c>
      <c r="D41" s="5">
        <v>1</v>
      </c>
      <c r="E41" s="146">
        <f>D41-C41</f>
        <v>0.061111111111111005</v>
      </c>
      <c r="F41" s="6"/>
      <c r="G41" s="7">
        <v>0.061111111111111005</v>
      </c>
    </row>
    <row r="42" spans="1:7" ht="20.25">
      <c r="A42" s="4"/>
      <c r="B42" s="27" t="s">
        <v>176</v>
      </c>
      <c r="C42" s="5">
        <f t="shared" si="2"/>
        <v>1</v>
      </c>
      <c r="D42" s="5">
        <f>C43</f>
        <v>0.003472222222222222</v>
      </c>
      <c r="E42" s="146">
        <f>D42+24-C42</f>
        <v>23.00347222222222</v>
      </c>
      <c r="F42" s="6"/>
      <c r="G42" s="7">
        <f>E42</f>
        <v>23.00347222222222</v>
      </c>
    </row>
    <row r="43" spans="1:7" ht="20.25">
      <c r="A43" s="4" t="s">
        <v>177</v>
      </c>
      <c r="B43" s="27" t="s">
        <v>79</v>
      </c>
      <c r="C43" s="5">
        <v>0.003472222222222222</v>
      </c>
      <c r="D43" s="5">
        <f>C44</f>
        <v>0.08333333333333333</v>
      </c>
      <c r="E43" s="146">
        <f>D43-C43</f>
        <v>0.0798611111111111</v>
      </c>
      <c r="F43" s="6"/>
      <c r="G43" s="7">
        <f>E43</f>
        <v>0.0798611111111111</v>
      </c>
    </row>
    <row r="44" spans="1:7" ht="21" thickBot="1">
      <c r="A44" s="4" t="s">
        <v>47</v>
      </c>
      <c r="B44" s="17" t="s">
        <v>27</v>
      </c>
      <c r="C44" s="5">
        <v>0.08333333333333333</v>
      </c>
      <c r="D44" s="5">
        <v>0.2673611111111111</v>
      </c>
      <c r="E44" s="146">
        <f t="shared" si="3"/>
        <v>0.1840277777777778</v>
      </c>
      <c r="F44" s="15">
        <f>E44</f>
        <v>0.1840277777777778</v>
      </c>
      <c r="G44" s="149"/>
    </row>
    <row r="45" spans="1:7" ht="21" thickBot="1">
      <c r="A45" s="19"/>
      <c r="B45" s="18" t="s">
        <v>10</v>
      </c>
      <c r="C45" s="8"/>
      <c r="D45" s="8"/>
      <c r="E45" s="14">
        <f>D44+12-C36-E39</f>
        <v>11.926388888888887</v>
      </c>
      <c r="F45" s="9">
        <f>SUM(F36:F44)</f>
        <v>0.588888888888889</v>
      </c>
      <c r="G45" s="10">
        <f>SUM(G36:G44)</f>
        <v>23.3375</v>
      </c>
    </row>
    <row r="46" spans="1:7" ht="20.25">
      <c r="A46" s="43" t="s">
        <v>11</v>
      </c>
      <c r="B46" s="44"/>
      <c r="C46" s="44"/>
      <c r="D46" s="44"/>
      <c r="E46" s="44"/>
      <c r="F46" s="44"/>
      <c r="G46" s="44"/>
    </row>
    <row r="47" spans="1:7" ht="20.25">
      <c r="A47" s="44" t="s">
        <v>178</v>
      </c>
      <c r="B47" s="44"/>
      <c r="C47" s="44"/>
      <c r="D47" s="44"/>
      <c r="E47" s="44"/>
      <c r="F47" s="44"/>
      <c r="G47" s="44"/>
    </row>
    <row r="48" spans="1:7" ht="22.5">
      <c r="A48" s="3"/>
      <c r="B48" s="1"/>
      <c r="C48" s="1"/>
      <c r="D48" s="1"/>
      <c r="E48" s="1"/>
      <c r="F48" s="1"/>
      <c r="G48" s="1"/>
    </row>
    <row r="49" spans="1:7" ht="22.5">
      <c r="A49" s="285" t="s">
        <v>179</v>
      </c>
      <c r="B49" s="285"/>
      <c r="C49" s="285"/>
      <c r="D49" s="285"/>
      <c r="E49" s="285"/>
      <c r="F49" s="285"/>
      <c r="G49" s="285"/>
    </row>
    <row r="50" spans="1:7" ht="22.5">
      <c r="A50" s="286" t="s">
        <v>180</v>
      </c>
      <c r="B50" s="286"/>
      <c r="C50" s="286"/>
      <c r="D50" s="286"/>
      <c r="E50" s="286"/>
      <c r="F50" s="286"/>
      <c r="G50" s="286"/>
    </row>
    <row r="51" spans="1:7" ht="20.25">
      <c r="A51" s="343" t="s">
        <v>181</v>
      </c>
      <c r="B51" s="368"/>
      <c r="C51" s="368"/>
      <c r="D51" s="368"/>
      <c r="E51" s="368"/>
      <c r="F51" s="368"/>
      <c r="G51" s="368"/>
    </row>
    <row r="52" spans="1:7" ht="18.75">
      <c r="A52" s="293" t="s">
        <v>0</v>
      </c>
      <c r="B52" s="293"/>
      <c r="C52" s="293"/>
      <c r="D52" s="293"/>
      <c r="E52" s="293"/>
      <c r="F52" s="293"/>
      <c r="G52" s="293"/>
    </row>
    <row r="53" spans="1:7" ht="22.5" thickBot="1">
      <c r="A53" s="13"/>
      <c r="B53" s="13"/>
      <c r="C53" s="13"/>
      <c r="D53" s="13"/>
      <c r="E53" s="13"/>
      <c r="F53" s="13"/>
      <c r="G53" s="13"/>
    </row>
    <row r="54" spans="1:7" ht="20.25">
      <c r="A54" s="150">
        <v>1</v>
      </c>
      <c r="B54" s="381" t="s">
        <v>1</v>
      </c>
      <c r="C54" s="382"/>
      <c r="D54" s="383" t="s">
        <v>2</v>
      </c>
      <c r="E54" s="383"/>
      <c r="F54" s="383"/>
      <c r="G54" s="384"/>
    </row>
    <row r="55" spans="1:7" ht="20.25">
      <c r="A55" s="151">
        <v>2</v>
      </c>
      <c r="B55" s="373" t="s">
        <v>84</v>
      </c>
      <c r="C55" s="374"/>
      <c r="D55" s="375" t="s">
        <v>182</v>
      </c>
      <c r="E55" s="375"/>
      <c r="F55" s="375"/>
      <c r="G55" s="376"/>
    </row>
    <row r="56" spans="1:7" ht="20.25">
      <c r="A56" s="151">
        <v>3</v>
      </c>
      <c r="B56" s="373" t="s">
        <v>4</v>
      </c>
      <c r="C56" s="374"/>
      <c r="D56" s="375" t="s">
        <v>183</v>
      </c>
      <c r="E56" s="375"/>
      <c r="F56" s="375"/>
      <c r="G56" s="376"/>
    </row>
    <row r="57" spans="1:7" ht="21" thickBot="1">
      <c r="A57" s="152">
        <v>4</v>
      </c>
      <c r="B57" s="377" t="s">
        <v>5</v>
      </c>
      <c r="C57" s="378"/>
      <c r="D57" s="379" t="s">
        <v>59</v>
      </c>
      <c r="E57" s="379"/>
      <c r="F57" s="379"/>
      <c r="G57" s="380"/>
    </row>
    <row r="58" spans="1:7" ht="18.75">
      <c r="A58" s="350" t="s">
        <v>3</v>
      </c>
      <c r="B58" s="352" t="s">
        <v>6</v>
      </c>
      <c r="C58" s="354" t="s">
        <v>7</v>
      </c>
      <c r="D58" s="354" t="s">
        <v>8</v>
      </c>
      <c r="E58" s="356" t="s">
        <v>168</v>
      </c>
      <c r="F58" s="358" t="s">
        <v>12</v>
      </c>
      <c r="G58" s="359"/>
    </row>
    <row r="59" spans="1:7" ht="29.25" thickBot="1">
      <c r="A59" s="351"/>
      <c r="B59" s="353"/>
      <c r="C59" s="355"/>
      <c r="D59" s="355"/>
      <c r="E59" s="357"/>
      <c r="F59" s="153" t="s">
        <v>81</v>
      </c>
      <c r="G59" s="154" t="s">
        <v>80</v>
      </c>
    </row>
    <row r="60" spans="1:7" ht="20.25">
      <c r="A60" s="4">
        <v>6296</v>
      </c>
      <c r="B60" s="17" t="s">
        <v>22</v>
      </c>
      <c r="C60" s="5">
        <v>0.6479166666666667</v>
      </c>
      <c r="D60" s="5">
        <v>0.7062499999999999</v>
      </c>
      <c r="E60" s="146">
        <f>D60-C60</f>
        <v>0.05833333333333324</v>
      </c>
      <c r="F60" s="6">
        <f>E60</f>
        <v>0.05833333333333324</v>
      </c>
      <c r="G60" s="7"/>
    </row>
    <row r="61" spans="1:7" ht="20.25">
      <c r="A61" s="4"/>
      <c r="B61" s="27" t="s">
        <v>79</v>
      </c>
      <c r="C61" s="5">
        <f aca="true" t="shared" si="4" ref="C61:C68">D60</f>
        <v>0.7062499999999999</v>
      </c>
      <c r="D61" s="5">
        <v>0.7152777777777778</v>
      </c>
      <c r="E61" s="146">
        <f aca="true" t="shared" si="5" ref="E61:E68">D61-C61</f>
        <v>0.009027777777777857</v>
      </c>
      <c r="F61" s="6"/>
      <c r="G61" s="7">
        <f>E61</f>
        <v>0.009027777777777857</v>
      </c>
    </row>
    <row r="62" spans="1:7" ht="20.25">
      <c r="A62" s="4">
        <v>6295</v>
      </c>
      <c r="B62" s="17" t="s">
        <v>23</v>
      </c>
      <c r="C62" s="5">
        <f t="shared" si="4"/>
        <v>0.7152777777777778</v>
      </c>
      <c r="D62" s="5">
        <v>0.7722222222222223</v>
      </c>
      <c r="E62" s="146">
        <f t="shared" si="5"/>
        <v>0.056944444444444464</v>
      </c>
      <c r="F62" s="6">
        <f>E62</f>
        <v>0.056944444444444464</v>
      </c>
      <c r="G62" s="7"/>
    </row>
    <row r="63" spans="1:7" ht="39">
      <c r="A63" s="31">
        <v>6295</v>
      </c>
      <c r="B63" s="36" t="s">
        <v>87</v>
      </c>
      <c r="C63" s="32">
        <f>D62</f>
        <v>0.7722222222222223</v>
      </c>
      <c r="D63" s="32">
        <v>0.78125</v>
      </c>
      <c r="E63" s="148">
        <f>D63-C63</f>
        <v>0.009027777777777746</v>
      </c>
      <c r="F63" s="33"/>
      <c r="G63" s="34">
        <f>E63</f>
        <v>0.009027777777777746</v>
      </c>
    </row>
    <row r="64" spans="1:7" ht="20.25">
      <c r="A64" s="132"/>
      <c r="B64" s="208" t="s">
        <v>83</v>
      </c>
      <c r="C64" s="133">
        <f>D63</f>
        <v>0.78125</v>
      </c>
      <c r="D64" s="133">
        <v>0.8020833333333334</v>
      </c>
      <c r="E64" s="209">
        <f>D64-C64</f>
        <v>0.02083333333333337</v>
      </c>
      <c r="F64" s="136"/>
      <c r="G64" s="137"/>
    </row>
    <row r="65" spans="1:7" ht="20.25">
      <c r="A65" s="31">
        <v>6298</v>
      </c>
      <c r="B65" s="36" t="s">
        <v>88</v>
      </c>
      <c r="C65" s="32">
        <f>D64</f>
        <v>0.8020833333333334</v>
      </c>
      <c r="D65" s="32">
        <v>0.8194444444444445</v>
      </c>
      <c r="E65" s="148">
        <f>D65-C65</f>
        <v>0.01736111111111116</v>
      </c>
      <c r="F65" s="33"/>
      <c r="G65" s="34">
        <f>E65</f>
        <v>0.01736111111111116</v>
      </c>
    </row>
    <row r="66" spans="1:7" ht="20.25">
      <c r="A66" s="4">
        <v>6298</v>
      </c>
      <c r="B66" s="17" t="s">
        <v>24</v>
      </c>
      <c r="C66" s="5">
        <f>D65</f>
        <v>0.8194444444444445</v>
      </c>
      <c r="D66" s="5">
        <v>0.8958333333333334</v>
      </c>
      <c r="E66" s="146">
        <f t="shared" si="5"/>
        <v>0.07638888888888884</v>
      </c>
      <c r="F66" s="6">
        <f>E66</f>
        <v>0.07638888888888884</v>
      </c>
      <c r="G66" s="7"/>
    </row>
    <row r="67" spans="1:7" ht="20.25">
      <c r="A67" s="4"/>
      <c r="B67" s="27" t="s">
        <v>79</v>
      </c>
      <c r="C67" s="5">
        <f t="shared" si="4"/>
        <v>0.8958333333333334</v>
      </c>
      <c r="D67" s="5">
        <v>0.12847222222222224</v>
      </c>
      <c r="E67" s="146">
        <f>D67+12-C67</f>
        <v>11.232638888888888</v>
      </c>
      <c r="F67" s="6"/>
      <c r="G67" s="7">
        <f>E67</f>
        <v>11.232638888888888</v>
      </c>
    </row>
    <row r="68" spans="1:7" ht="21" thickBot="1">
      <c r="A68" s="4">
        <v>6291</v>
      </c>
      <c r="B68" s="17" t="s">
        <v>25</v>
      </c>
      <c r="C68" s="5">
        <f t="shared" si="4"/>
        <v>0.12847222222222224</v>
      </c>
      <c r="D68" s="5">
        <v>0.20555555555555557</v>
      </c>
      <c r="E68" s="146">
        <f t="shared" si="5"/>
        <v>0.07708333333333334</v>
      </c>
      <c r="F68" s="15">
        <f>E68</f>
        <v>0.07708333333333334</v>
      </c>
      <c r="G68" s="149"/>
    </row>
    <row r="69" spans="1:7" ht="21" thickBot="1">
      <c r="A69" s="19"/>
      <c r="B69" s="18" t="s">
        <v>10</v>
      </c>
      <c r="C69" s="8"/>
      <c r="D69" s="8"/>
      <c r="E69" s="14">
        <f>D68+12-C60-E64</f>
        <v>11.536805555555555</v>
      </c>
      <c r="F69" s="9">
        <f>SUM(F60:F68)</f>
        <v>0.2687499999999999</v>
      </c>
      <c r="G69" s="10">
        <f>SUM(G60:G68)</f>
        <v>11.268055555555554</v>
      </c>
    </row>
    <row r="70" spans="1:7" ht="20.25">
      <c r="A70" s="43" t="s">
        <v>11</v>
      </c>
      <c r="B70" s="44"/>
      <c r="C70" s="44"/>
      <c r="D70" s="44"/>
      <c r="E70" s="44"/>
      <c r="F70" s="44"/>
      <c r="G70" s="44"/>
    </row>
    <row r="71" spans="1:7" ht="20.25">
      <c r="A71" s="44" t="s">
        <v>184</v>
      </c>
      <c r="B71" s="44"/>
      <c r="C71" s="44"/>
      <c r="D71" s="44"/>
      <c r="E71" s="44"/>
      <c r="F71" s="44"/>
      <c r="G71" s="44"/>
    </row>
    <row r="72" spans="1:7" ht="21.75">
      <c r="A72" s="11"/>
      <c r="B72" s="11"/>
      <c r="C72" s="11"/>
      <c r="D72" s="11"/>
      <c r="E72" s="11"/>
      <c r="F72" s="11"/>
      <c r="G72" s="11"/>
    </row>
    <row r="73" spans="1:7" ht="22.5">
      <c r="A73" s="285" t="s">
        <v>185</v>
      </c>
      <c r="B73" s="285"/>
      <c r="C73" s="285"/>
      <c r="D73" s="285"/>
      <c r="E73" s="285"/>
      <c r="F73" s="285"/>
      <c r="G73" s="285"/>
    </row>
    <row r="74" spans="1:7" ht="22.5">
      <c r="A74" s="286" t="s">
        <v>180</v>
      </c>
      <c r="B74" s="286"/>
      <c r="C74" s="286"/>
      <c r="D74" s="286"/>
      <c r="E74" s="286"/>
      <c r="F74" s="286"/>
      <c r="G74" s="286"/>
    </row>
    <row r="75" spans="1:7" ht="20.25">
      <c r="A75" s="343" t="s">
        <v>186</v>
      </c>
      <c r="B75" s="368"/>
      <c r="C75" s="368"/>
      <c r="D75" s="368"/>
      <c r="E75" s="368"/>
      <c r="F75" s="368"/>
      <c r="G75" s="368"/>
    </row>
    <row r="76" spans="1:7" ht="18.75">
      <c r="A76" s="293" t="s">
        <v>0</v>
      </c>
      <c r="B76" s="293"/>
      <c r="C76" s="293"/>
      <c r="D76" s="293"/>
      <c r="E76" s="293"/>
      <c r="F76" s="293"/>
      <c r="G76" s="293"/>
    </row>
    <row r="77" spans="1:7" ht="22.5" thickBot="1">
      <c r="A77" s="13"/>
      <c r="B77" s="13"/>
      <c r="C77" s="13"/>
      <c r="D77" s="13"/>
      <c r="E77" s="13"/>
      <c r="F77" s="13"/>
      <c r="G77" s="13"/>
    </row>
    <row r="78" spans="1:7" ht="20.25">
      <c r="A78" s="150">
        <v>1</v>
      </c>
      <c r="B78" s="381" t="s">
        <v>1</v>
      </c>
      <c r="C78" s="382"/>
      <c r="D78" s="383" t="s">
        <v>2</v>
      </c>
      <c r="E78" s="383"/>
      <c r="F78" s="383"/>
      <c r="G78" s="384"/>
    </row>
    <row r="79" spans="1:7" ht="20.25">
      <c r="A79" s="151">
        <v>2</v>
      </c>
      <c r="B79" s="373" t="s">
        <v>84</v>
      </c>
      <c r="C79" s="374"/>
      <c r="D79" s="375" t="s">
        <v>187</v>
      </c>
      <c r="E79" s="375"/>
      <c r="F79" s="375"/>
      <c r="G79" s="376"/>
    </row>
    <row r="80" spans="1:7" ht="20.25">
      <c r="A80" s="151">
        <v>3</v>
      </c>
      <c r="B80" s="373" t="s">
        <v>4</v>
      </c>
      <c r="C80" s="374"/>
      <c r="D80" s="375" t="s">
        <v>183</v>
      </c>
      <c r="E80" s="375"/>
      <c r="F80" s="375"/>
      <c r="G80" s="376"/>
    </row>
    <row r="81" spans="1:7" ht="21" thickBot="1">
      <c r="A81" s="152">
        <v>4</v>
      </c>
      <c r="B81" s="377" t="s">
        <v>5</v>
      </c>
      <c r="C81" s="378"/>
      <c r="D81" s="379" t="s">
        <v>60</v>
      </c>
      <c r="E81" s="379"/>
      <c r="F81" s="379"/>
      <c r="G81" s="380"/>
    </row>
    <row r="82" spans="1:7" ht="18.75">
      <c r="A82" s="350" t="s">
        <v>3</v>
      </c>
      <c r="B82" s="352" t="s">
        <v>6</v>
      </c>
      <c r="C82" s="354" t="s">
        <v>7</v>
      </c>
      <c r="D82" s="354" t="s">
        <v>8</v>
      </c>
      <c r="E82" s="356" t="s">
        <v>168</v>
      </c>
      <c r="F82" s="358" t="s">
        <v>12</v>
      </c>
      <c r="G82" s="359"/>
    </row>
    <row r="83" spans="1:7" ht="29.25" thickBot="1">
      <c r="A83" s="351"/>
      <c r="B83" s="353"/>
      <c r="C83" s="355"/>
      <c r="D83" s="355"/>
      <c r="E83" s="357"/>
      <c r="F83" s="153" t="s">
        <v>81</v>
      </c>
      <c r="G83" s="154" t="s">
        <v>80</v>
      </c>
    </row>
    <row r="84" spans="1:7" ht="20.25">
      <c r="A84" s="4">
        <v>6294</v>
      </c>
      <c r="B84" s="17" t="s">
        <v>22</v>
      </c>
      <c r="C84" s="5">
        <v>0.3840277777777778</v>
      </c>
      <c r="D84" s="5">
        <v>0.4395833333333334</v>
      </c>
      <c r="E84" s="146">
        <f aca="true" t="shared" si="6" ref="E84:E92">D84-C84</f>
        <v>0.05555555555555558</v>
      </c>
      <c r="F84" s="6">
        <f>E84</f>
        <v>0.05555555555555558</v>
      </c>
      <c r="G84" s="7"/>
    </row>
    <row r="85" spans="1:7" ht="20.25">
      <c r="A85" s="4"/>
      <c r="B85" s="27" t="s">
        <v>79</v>
      </c>
      <c r="C85" s="5">
        <f aca="true" t="shared" si="7" ref="C85:C97">D84</f>
        <v>0.4395833333333334</v>
      </c>
      <c r="D85" s="5">
        <v>0.5069444444444444</v>
      </c>
      <c r="E85" s="146">
        <f t="shared" si="6"/>
        <v>0.06736111111111104</v>
      </c>
      <c r="F85" s="6"/>
      <c r="G85" s="7">
        <f>E85</f>
        <v>0.06736111111111104</v>
      </c>
    </row>
    <row r="86" spans="1:7" ht="20.25">
      <c r="A86" s="4">
        <v>6293</v>
      </c>
      <c r="B86" s="17" t="s">
        <v>23</v>
      </c>
      <c r="C86" s="5">
        <f t="shared" si="7"/>
        <v>0.5069444444444444</v>
      </c>
      <c r="D86" s="5">
        <v>0.5638888888888889</v>
      </c>
      <c r="E86" s="146">
        <f t="shared" si="6"/>
        <v>0.056944444444444464</v>
      </c>
      <c r="F86" s="6">
        <f>E86</f>
        <v>0.056944444444444464</v>
      </c>
      <c r="G86" s="7"/>
    </row>
    <row r="87" spans="1:7" ht="20.25">
      <c r="A87" s="4"/>
      <c r="B87" s="36" t="s">
        <v>88</v>
      </c>
      <c r="C87" s="5">
        <f>D86</f>
        <v>0.5638888888888889</v>
      </c>
      <c r="D87" s="5">
        <v>0.5854166666666667</v>
      </c>
      <c r="E87" s="146">
        <f t="shared" si="6"/>
        <v>0.021527777777777812</v>
      </c>
      <c r="F87" s="6"/>
      <c r="G87" s="7">
        <f>E87</f>
        <v>0.021527777777777812</v>
      </c>
    </row>
    <row r="88" spans="1:7" ht="20.25">
      <c r="A88" s="132"/>
      <c r="B88" s="208" t="s">
        <v>83</v>
      </c>
      <c r="C88" s="133">
        <f>D87</f>
        <v>0.5854166666666667</v>
      </c>
      <c r="D88" s="133">
        <v>0.6270833333333333</v>
      </c>
      <c r="E88" s="209">
        <f t="shared" si="6"/>
        <v>0.04166666666666663</v>
      </c>
      <c r="F88" s="136"/>
      <c r="G88" s="137"/>
    </row>
    <row r="89" spans="1:7" ht="39">
      <c r="A89" s="31">
        <v>6293</v>
      </c>
      <c r="B89" s="36" t="s">
        <v>86</v>
      </c>
      <c r="C89" s="32">
        <f>D88</f>
        <v>0.6270833333333333</v>
      </c>
      <c r="D89" s="32">
        <v>0.6479166666666667</v>
      </c>
      <c r="E89" s="148">
        <f>D89-C89</f>
        <v>0.02083333333333337</v>
      </c>
      <c r="F89" s="33"/>
      <c r="G89" s="34">
        <f>E89</f>
        <v>0.02083333333333337</v>
      </c>
    </row>
    <row r="90" spans="1:7" ht="20.25">
      <c r="A90" s="4">
        <v>6296</v>
      </c>
      <c r="B90" s="17" t="s">
        <v>22</v>
      </c>
      <c r="C90" s="5">
        <f>D89</f>
        <v>0.6479166666666667</v>
      </c>
      <c r="D90" s="5">
        <v>0.7062499999999999</v>
      </c>
      <c r="E90" s="146">
        <f t="shared" si="6"/>
        <v>0.05833333333333324</v>
      </c>
      <c r="F90" s="6">
        <f>E90</f>
        <v>0.05833333333333324</v>
      </c>
      <c r="G90" s="7"/>
    </row>
    <row r="91" spans="1:7" ht="20.25">
      <c r="A91" s="4"/>
      <c r="B91" s="27" t="s">
        <v>79</v>
      </c>
      <c r="C91" s="5">
        <f t="shared" si="7"/>
        <v>0.7062499999999999</v>
      </c>
      <c r="D91" s="5">
        <v>0.7152777777777778</v>
      </c>
      <c r="E91" s="146">
        <f t="shared" si="6"/>
        <v>0.009027777777777857</v>
      </c>
      <c r="F91" s="6"/>
      <c r="G91" s="7">
        <f>E91</f>
        <v>0.009027777777777857</v>
      </c>
    </row>
    <row r="92" spans="1:7" ht="20.25">
      <c r="A92" s="4">
        <v>6295</v>
      </c>
      <c r="B92" s="17" t="s">
        <v>23</v>
      </c>
      <c r="C92" s="5">
        <f t="shared" si="7"/>
        <v>0.7152777777777778</v>
      </c>
      <c r="D92" s="5">
        <v>0.7722222222222223</v>
      </c>
      <c r="E92" s="146">
        <f t="shared" si="6"/>
        <v>0.056944444444444464</v>
      </c>
      <c r="F92" s="6">
        <f>E92</f>
        <v>0.056944444444444464</v>
      </c>
      <c r="G92" s="7"/>
    </row>
    <row r="93" spans="1:7" ht="39">
      <c r="A93" s="31">
        <v>6295</v>
      </c>
      <c r="B93" s="36" t="s">
        <v>87</v>
      </c>
      <c r="C93" s="32">
        <f>D92</f>
        <v>0.7722222222222223</v>
      </c>
      <c r="D93" s="32">
        <v>0.7916666666666666</v>
      </c>
      <c r="E93" s="148">
        <f>D93-C93</f>
        <v>0.019444444444444375</v>
      </c>
      <c r="F93" s="33"/>
      <c r="G93" s="34">
        <f>E93</f>
        <v>0.019444444444444375</v>
      </c>
    </row>
    <row r="94" spans="1:7" ht="20.25">
      <c r="A94" s="132"/>
      <c r="B94" s="208" t="s">
        <v>83</v>
      </c>
      <c r="C94" s="133">
        <f>D93</f>
        <v>0.7916666666666666</v>
      </c>
      <c r="D94" s="133">
        <v>0.8125</v>
      </c>
      <c r="E94" s="209">
        <f>D94-C94</f>
        <v>0.02083333333333337</v>
      </c>
      <c r="F94" s="136"/>
      <c r="G94" s="137"/>
    </row>
    <row r="95" spans="1:7" ht="20.25">
      <c r="A95" s="4">
        <v>6298</v>
      </c>
      <c r="B95" s="17" t="s">
        <v>24</v>
      </c>
      <c r="C95" s="5">
        <f>D94</f>
        <v>0.8125</v>
      </c>
      <c r="D95" s="5">
        <v>0.8888888888888888</v>
      </c>
      <c r="E95" s="146">
        <f>D95-C95</f>
        <v>0.07638888888888884</v>
      </c>
      <c r="F95" s="6">
        <f>E95</f>
        <v>0.07638888888888884</v>
      </c>
      <c r="G95" s="7"/>
    </row>
    <row r="96" spans="1:7" ht="20.25">
      <c r="A96" s="4"/>
      <c r="B96" s="27" t="s">
        <v>79</v>
      </c>
      <c r="C96" s="5">
        <f t="shared" si="7"/>
        <v>0.8888888888888888</v>
      </c>
      <c r="D96" s="5">
        <v>0.12847222222222224</v>
      </c>
      <c r="E96" s="146">
        <f>D96+12-C96</f>
        <v>11.239583333333332</v>
      </c>
      <c r="F96" s="6"/>
      <c r="G96" s="7">
        <f>E96</f>
        <v>11.239583333333332</v>
      </c>
    </row>
    <row r="97" spans="1:7" ht="21" thickBot="1">
      <c r="A97" s="4">
        <v>6291</v>
      </c>
      <c r="B97" s="17" t="s">
        <v>25</v>
      </c>
      <c r="C97" s="5">
        <f t="shared" si="7"/>
        <v>0.12847222222222224</v>
      </c>
      <c r="D97" s="5">
        <v>0.20555555555555557</v>
      </c>
      <c r="E97" s="146">
        <f>D97-C97</f>
        <v>0.07708333333333334</v>
      </c>
      <c r="F97" s="15">
        <f>E97</f>
        <v>0.07708333333333334</v>
      </c>
      <c r="G97" s="149"/>
    </row>
    <row r="98" spans="1:7" ht="21" thickBot="1">
      <c r="A98" s="19"/>
      <c r="B98" s="18" t="s">
        <v>10</v>
      </c>
      <c r="C98" s="8"/>
      <c r="D98" s="8"/>
      <c r="E98" s="14">
        <f>D97+12-C84-E94-E88</f>
        <v>11.759027777777778</v>
      </c>
      <c r="F98" s="9">
        <f>SUM(F84:F97)</f>
        <v>0.3812499999999999</v>
      </c>
      <c r="G98" s="10">
        <f>SUM(G84:G97)</f>
        <v>11.377777777777776</v>
      </c>
    </row>
    <row r="99" spans="1:7" ht="20.25">
      <c r="A99" s="43" t="s">
        <v>11</v>
      </c>
      <c r="B99" s="44"/>
      <c r="C99" s="44"/>
      <c r="D99" s="44"/>
      <c r="E99" s="155"/>
      <c r="F99" s="44"/>
      <c r="G99" s="44"/>
    </row>
    <row r="100" spans="1:7" ht="20.25">
      <c r="A100" s="44" t="s">
        <v>188</v>
      </c>
      <c r="B100" s="44"/>
      <c r="C100" s="44"/>
      <c r="D100" s="44"/>
      <c r="E100" s="44"/>
      <c r="F100" s="44"/>
      <c r="G100" s="44"/>
    </row>
    <row r="101" spans="1:7" ht="20.25">
      <c r="A101" s="44"/>
      <c r="B101" s="44"/>
      <c r="C101" s="44"/>
      <c r="D101" s="44"/>
      <c r="E101" s="44"/>
      <c r="F101" s="44"/>
      <c r="G101" s="44"/>
    </row>
    <row r="102" spans="1:7" ht="20.25">
      <c r="A102" s="44"/>
      <c r="B102" s="44"/>
      <c r="C102" s="44"/>
      <c r="D102" s="44"/>
      <c r="E102" s="44"/>
      <c r="F102" s="44"/>
      <c r="G102" s="44"/>
    </row>
    <row r="103" spans="1:7" ht="22.5">
      <c r="A103" s="1"/>
      <c r="B103" s="1"/>
      <c r="C103" s="1"/>
      <c r="D103" s="1"/>
      <c r="E103" s="1"/>
      <c r="F103" s="1"/>
      <c r="G103" s="1"/>
    </row>
    <row r="104" spans="1:7" ht="22.5">
      <c r="A104" s="285" t="s">
        <v>189</v>
      </c>
      <c r="B104" s="285"/>
      <c r="C104" s="285"/>
      <c r="D104" s="285"/>
      <c r="E104" s="285"/>
      <c r="F104" s="285"/>
      <c r="G104" s="285"/>
    </row>
    <row r="105" spans="1:7" ht="22.5">
      <c r="A105" s="286" t="s">
        <v>180</v>
      </c>
      <c r="B105" s="286"/>
      <c r="C105" s="286"/>
      <c r="D105" s="286"/>
      <c r="E105" s="286"/>
      <c r="F105" s="286"/>
      <c r="G105" s="286"/>
    </row>
    <row r="106" spans="1:7" ht="20.25">
      <c r="A106" s="343" t="s">
        <v>186</v>
      </c>
      <c r="B106" s="368"/>
      <c r="C106" s="368"/>
      <c r="D106" s="368"/>
      <c r="E106" s="368"/>
      <c r="F106" s="368"/>
      <c r="G106" s="368"/>
    </row>
    <row r="107" spans="1:7" ht="19.5" thickBot="1">
      <c r="A107" s="293" t="s">
        <v>0</v>
      </c>
      <c r="B107" s="293"/>
      <c r="C107" s="293"/>
      <c r="D107" s="293"/>
      <c r="E107" s="293"/>
      <c r="F107" s="293"/>
      <c r="G107" s="293"/>
    </row>
    <row r="108" spans="1:7" ht="18.75">
      <c r="A108" s="141">
        <v>1</v>
      </c>
      <c r="B108" s="369" t="s">
        <v>1</v>
      </c>
      <c r="C108" s="370"/>
      <c r="D108" s="371" t="s">
        <v>2</v>
      </c>
      <c r="E108" s="371"/>
      <c r="F108" s="371"/>
      <c r="G108" s="372"/>
    </row>
    <row r="109" spans="1:7" ht="18.75">
      <c r="A109" s="142">
        <v>2</v>
      </c>
      <c r="B109" s="360" t="s">
        <v>84</v>
      </c>
      <c r="C109" s="361"/>
      <c r="D109" s="362" t="s">
        <v>190</v>
      </c>
      <c r="E109" s="362"/>
      <c r="F109" s="362"/>
      <c r="G109" s="363"/>
    </row>
    <row r="110" spans="1:7" ht="18.75">
      <c r="A110" s="142">
        <v>3</v>
      </c>
      <c r="B110" s="360" t="s">
        <v>4</v>
      </c>
      <c r="C110" s="361"/>
      <c r="D110" s="362" t="s">
        <v>191</v>
      </c>
      <c r="E110" s="362"/>
      <c r="F110" s="362"/>
      <c r="G110" s="363"/>
    </row>
    <row r="111" spans="1:7" ht="19.5" thickBot="1">
      <c r="A111" s="143">
        <v>4</v>
      </c>
      <c r="B111" s="364" t="s">
        <v>5</v>
      </c>
      <c r="C111" s="365"/>
      <c r="D111" s="366" t="s">
        <v>60</v>
      </c>
      <c r="E111" s="366"/>
      <c r="F111" s="366"/>
      <c r="G111" s="367"/>
    </row>
    <row r="112" spans="1:7" ht="18.75">
      <c r="A112" s="350" t="s">
        <v>3</v>
      </c>
      <c r="B112" s="352" t="s">
        <v>6</v>
      </c>
      <c r="C112" s="354" t="s">
        <v>7</v>
      </c>
      <c r="D112" s="354" t="s">
        <v>8</v>
      </c>
      <c r="E112" s="356" t="s">
        <v>168</v>
      </c>
      <c r="F112" s="358" t="s">
        <v>12</v>
      </c>
      <c r="G112" s="359"/>
    </row>
    <row r="113" spans="1:7" ht="29.25" thickBot="1">
      <c r="A113" s="351"/>
      <c r="B113" s="353"/>
      <c r="C113" s="355"/>
      <c r="D113" s="355"/>
      <c r="E113" s="357"/>
      <c r="F113" s="153" t="s">
        <v>81</v>
      </c>
      <c r="G113" s="154" t="s">
        <v>80</v>
      </c>
    </row>
    <row r="114" spans="1:7" ht="20.25">
      <c r="A114" s="4">
        <v>6294</v>
      </c>
      <c r="B114" s="17" t="s">
        <v>22</v>
      </c>
      <c r="C114" s="5">
        <v>0.3840277777777778</v>
      </c>
      <c r="D114" s="5">
        <v>0.4395833333333334</v>
      </c>
      <c r="E114" s="146">
        <f aca="true" t="shared" si="8" ref="E114:E123">D114-C114</f>
        <v>0.05555555555555558</v>
      </c>
      <c r="F114" s="6">
        <f>E114</f>
        <v>0.05555555555555558</v>
      </c>
      <c r="G114" s="7"/>
    </row>
    <row r="115" spans="1:7" ht="20.25">
      <c r="A115" s="4"/>
      <c r="B115" s="27" t="s">
        <v>79</v>
      </c>
      <c r="C115" s="5">
        <f aca="true" t="shared" si="9" ref="C115:C125">D114</f>
        <v>0.4395833333333334</v>
      </c>
      <c r="D115" s="5">
        <v>0.5069444444444444</v>
      </c>
      <c r="E115" s="146">
        <f t="shared" si="8"/>
        <v>0.06736111111111104</v>
      </c>
      <c r="F115" s="6"/>
      <c r="G115" s="7">
        <f>E115</f>
        <v>0.06736111111111104</v>
      </c>
    </row>
    <row r="116" spans="1:7" ht="20.25">
      <c r="A116" s="4">
        <v>6293</v>
      </c>
      <c r="B116" s="17" t="s">
        <v>23</v>
      </c>
      <c r="C116" s="5">
        <f t="shared" si="9"/>
        <v>0.5069444444444444</v>
      </c>
      <c r="D116" s="5">
        <v>0.5638888888888889</v>
      </c>
      <c r="E116" s="146">
        <f t="shared" si="8"/>
        <v>0.056944444444444464</v>
      </c>
      <c r="F116" s="6">
        <f>E116</f>
        <v>0.056944444444444464</v>
      </c>
      <c r="G116" s="7"/>
    </row>
    <row r="117" spans="1:7" ht="39">
      <c r="A117" s="31">
        <v>6293</v>
      </c>
      <c r="B117" s="36" t="s">
        <v>86</v>
      </c>
      <c r="C117" s="32">
        <f t="shared" si="9"/>
        <v>0.5638888888888889</v>
      </c>
      <c r="D117" s="32">
        <v>0.5916666666666667</v>
      </c>
      <c r="E117" s="148">
        <f t="shared" si="8"/>
        <v>0.02777777777777779</v>
      </c>
      <c r="F117" s="33"/>
      <c r="G117" s="34">
        <f>E117</f>
        <v>0.02777777777777779</v>
      </c>
    </row>
    <row r="118" spans="1:7" ht="20.25">
      <c r="A118" s="4">
        <v>6025</v>
      </c>
      <c r="B118" s="17" t="s">
        <v>192</v>
      </c>
      <c r="C118" s="5">
        <f t="shared" si="9"/>
        <v>0.5916666666666667</v>
      </c>
      <c r="D118" s="5">
        <v>0.6756944444444444</v>
      </c>
      <c r="E118" s="146">
        <f t="shared" si="8"/>
        <v>0.0840277777777777</v>
      </c>
      <c r="F118" s="6">
        <f>E118</f>
        <v>0.0840277777777777</v>
      </c>
      <c r="G118" s="7"/>
    </row>
    <row r="119" spans="1:7" ht="20.25">
      <c r="A119" s="4"/>
      <c r="B119" s="27" t="s">
        <v>79</v>
      </c>
      <c r="C119" s="5">
        <f t="shared" si="9"/>
        <v>0.6756944444444444</v>
      </c>
      <c r="D119" s="5">
        <v>0.6881944444444444</v>
      </c>
      <c r="E119" s="146">
        <f t="shared" si="8"/>
        <v>0.012500000000000067</v>
      </c>
      <c r="F119" s="6"/>
      <c r="G119" s="7">
        <f>E119</f>
        <v>0.012500000000000067</v>
      </c>
    </row>
    <row r="120" spans="1:7" ht="20.25">
      <c r="A120" s="4">
        <v>6026</v>
      </c>
      <c r="B120" s="17" t="s">
        <v>193</v>
      </c>
      <c r="C120" s="5">
        <f t="shared" si="9"/>
        <v>0.6881944444444444</v>
      </c>
      <c r="D120" s="5">
        <v>0.7701388888888889</v>
      </c>
      <c r="E120" s="146">
        <f t="shared" si="8"/>
        <v>0.08194444444444449</v>
      </c>
      <c r="F120" s="6">
        <f>E120</f>
        <v>0.08194444444444449</v>
      </c>
      <c r="G120" s="7"/>
    </row>
    <row r="121" spans="1:7" ht="39">
      <c r="A121" s="31">
        <v>6026</v>
      </c>
      <c r="B121" s="36" t="s">
        <v>87</v>
      </c>
      <c r="C121" s="32">
        <f t="shared" si="9"/>
        <v>0.7701388888888889</v>
      </c>
      <c r="D121" s="32">
        <v>0.7916666666666666</v>
      </c>
      <c r="E121" s="148">
        <f t="shared" si="8"/>
        <v>0.0215277777777777</v>
      </c>
      <c r="F121" s="33"/>
      <c r="G121" s="34">
        <f>E121</f>
        <v>0.0215277777777777</v>
      </c>
    </row>
    <row r="122" spans="1:7" ht="20.25">
      <c r="A122" s="132"/>
      <c r="B122" s="208" t="s">
        <v>83</v>
      </c>
      <c r="C122" s="133">
        <f t="shared" si="9"/>
        <v>0.7916666666666666</v>
      </c>
      <c r="D122" s="133">
        <v>0.8125</v>
      </c>
      <c r="E122" s="209">
        <f t="shared" si="8"/>
        <v>0.02083333333333337</v>
      </c>
      <c r="F122" s="136"/>
      <c r="G122" s="137"/>
    </row>
    <row r="123" spans="1:7" ht="20.25">
      <c r="A123" s="4">
        <v>6298</v>
      </c>
      <c r="B123" s="17" t="s">
        <v>24</v>
      </c>
      <c r="C123" s="5">
        <f t="shared" si="9"/>
        <v>0.8125</v>
      </c>
      <c r="D123" s="5">
        <v>0.8888888888888888</v>
      </c>
      <c r="E123" s="146">
        <f t="shared" si="8"/>
        <v>0.07638888888888884</v>
      </c>
      <c r="F123" s="6">
        <f>E123</f>
        <v>0.07638888888888884</v>
      </c>
      <c r="G123" s="7"/>
    </row>
    <row r="124" spans="1:7" ht="20.25">
      <c r="A124" s="4"/>
      <c r="B124" s="27" t="s">
        <v>79</v>
      </c>
      <c r="C124" s="5">
        <f t="shared" si="9"/>
        <v>0.8888888888888888</v>
      </c>
      <c r="D124" s="5">
        <v>0.12847222222222224</v>
      </c>
      <c r="E124" s="146">
        <f>D124+12-C124</f>
        <v>11.239583333333332</v>
      </c>
      <c r="F124" s="6"/>
      <c r="G124" s="7">
        <f>E124</f>
        <v>11.239583333333332</v>
      </c>
    </row>
    <row r="125" spans="1:7" ht="21" thickBot="1">
      <c r="A125" s="4">
        <v>6291</v>
      </c>
      <c r="B125" s="17" t="s">
        <v>25</v>
      </c>
      <c r="C125" s="5">
        <f t="shared" si="9"/>
        <v>0.12847222222222224</v>
      </c>
      <c r="D125" s="5">
        <v>0.20555555555555557</v>
      </c>
      <c r="E125" s="146">
        <f>D125-C125</f>
        <v>0.07708333333333334</v>
      </c>
      <c r="F125" s="15">
        <f>E125</f>
        <v>0.07708333333333334</v>
      </c>
      <c r="G125" s="149"/>
    </row>
    <row r="126" spans="1:7" ht="21" thickBot="1">
      <c r="A126" s="19"/>
      <c r="B126" s="18" t="s">
        <v>10</v>
      </c>
      <c r="C126" s="8"/>
      <c r="D126" s="8"/>
      <c r="E126" s="14">
        <f>D125+12-C114-E122</f>
        <v>11.800694444444444</v>
      </c>
      <c r="F126" s="9">
        <f>SUM(F114:F125)</f>
        <v>0.4319444444444444</v>
      </c>
      <c r="G126" s="10">
        <f>SUM(G114:G125)</f>
        <v>11.368749999999999</v>
      </c>
    </row>
    <row r="127" spans="1:7" ht="20.25">
      <c r="A127" s="43" t="s">
        <v>11</v>
      </c>
      <c r="B127" s="44"/>
      <c r="C127" s="44"/>
      <c r="D127" s="44"/>
      <c r="E127" s="155"/>
      <c r="F127" s="44"/>
      <c r="G127" s="44"/>
    </row>
    <row r="128" spans="1:7" ht="20.25">
      <c r="A128" s="44" t="s">
        <v>194</v>
      </c>
      <c r="B128" s="44"/>
      <c r="C128" s="44"/>
      <c r="D128" s="44"/>
      <c r="E128" s="44"/>
      <c r="F128" s="44"/>
      <c r="G128" s="44"/>
    </row>
    <row r="129" spans="1:7" ht="22.5">
      <c r="A129" s="1"/>
      <c r="B129" s="1"/>
      <c r="C129" s="1"/>
      <c r="D129" s="1"/>
      <c r="E129" s="1"/>
      <c r="F129" s="1"/>
      <c r="G129" s="1"/>
    </row>
    <row r="130" spans="1:7" ht="22.5">
      <c r="A130" s="285" t="s">
        <v>195</v>
      </c>
      <c r="B130" s="285"/>
      <c r="C130" s="285"/>
      <c r="D130" s="285"/>
      <c r="E130" s="285"/>
      <c r="F130" s="285"/>
      <c r="G130" s="285"/>
    </row>
    <row r="131" spans="1:7" ht="22.5">
      <c r="A131" s="286" t="s">
        <v>196</v>
      </c>
      <c r="B131" s="286"/>
      <c r="C131" s="286"/>
      <c r="D131" s="286"/>
      <c r="E131" s="286"/>
      <c r="F131" s="286"/>
      <c r="G131" s="286"/>
    </row>
    <row r="132" spans="1:7" ht="20.25">
      <c r="A132" s="343" t="s">
        <v>112</v>
      </c>
      <c r="B132" s="343"/>
      <c r="C132" s="343"/>
      <c r="D132" s="343"/>
      <c r="E132" s="343"/>
      <c r="F132" s="343"/>
      <c r="G132" s="343"/>
    </row>
    <row r="133" spans="1:7" ht="19.5" thickBot="1">
      <c r="A133" s="293" t="s">
        <v>0</v>
      </c>
      <c r="B133" s="293"/>
      <c r="C133" s="293"/>
      <c r="D133" s="293"/>
      <c r="E133" s="293"/>
      <c r="F133" s="293"/>
      <c r="G133" s="293"/>
    </row>
    <row r="134" spans="1:7" ht="18.75">
      <c r="A134" s="141">
        <v>1</v>
      </c>
      <c r="B134" s="345" t="s">
        <v>1</v>
      </c>
      <c r="C134" s="346"/>
      <c r="D134" s="347" t="s">
        <v>2</v>
      </c>
      <c r="E134" s="348"/>
      <c r="F134" s="348"/>
      <c r="G134" s="349"/>
    </row>
    <row r="135" spans="1:7" ht="18.75">
      <c r="A135" s="142">
        <v>2</v>
      </c>
      <c r="B135" s="328" t="s">
        <v>84</v>
      </c>
      <c r="C135" s="329"/>
      <c r="D135" s="330" t="s">
        <v>197</v>
      </c>
      <c r="E135" s="331"/>
      <c r="F135" s="331"/>
      <c r="G135" s="332"/>
    </row>
    <row r="136" spans="1:7" ht="18.75">
      <c r="A136" s="142">
        <v>3</v>
      </c>
      <c r="B136" s="328" t="s">
        <v>4</v>
      </c>
      <c r="C136" s="329"/>
      <c r="D136" s="330" t="s">
        <v>198</v>
      </c>
      <c r="E136" s="331"/>
      <c r="F136" s="331"/>
      <c r="G136" s="332"/>
    </row>
    <row r="137" spans="1:7" ht="19.5" thickBot="1">
      <c r="A137" s="143">
        <v>4</v>
      </c>
      <c r="B137" s="338" t="s">
        <v>5</v>
      </c>
      <c r="C137" s="339"/>
      <c r="D137" s="340" t="s">
        <v>199</v>
      </c>
      <c r="E137" s="341"/>
      <c r="F137" s="341"/>
      <c r="G137" s="342"/>
    </row>
    <row r="138" spans="1:7" ht="18.75">
      <c r="A138" s="318" t="s">
        <v>3</v>
      </c>
      <c r="B138" s="320" t="s">
        <v>6</v>
      </c>
      <c r="C138" s="322" t="s">
        <v>7</v>
      </c>
      <c r="D138" s="322" t="s">
        <v>8</v>
      </c>
      <c r="E138" s="324" t="s">
        <v>168</v>
      </c>
      <c r="F138" s="298" t="s">
        <v>12</v>
      </c>
      <c r="G138" s="299"/>
    </row>
    <row r="139" spans="1:7" ht="29.25" thickBot="1">
      <c r="A139" s="319"/>
      <c r="B139" s="321"/>
      <c r="C139" s="323"/>
      <c r="D139" s="323"/>
      <c r="E139" s="325"/>
      <c r="F139" s="153" t="s">
        <v>81</v>
      </c>
      <c r="G139" s="154" t="s">
        <v>80</v>
      </c>
    </row>
    <row r="140" spans="1:7" ht="20.25">
      <c r="A140" s="4" t="s">
        <v>73</v>
      </c>
      <c r="B140" s="17" t="s">
        <v>50</v>
      </c>
      <c r="C140" s="5">
        <v>0.6895833333333333</v>
      </c>
      <c r="D140" s="5">
        <v>0.8722222222222222</v>
      </c>
      <c r="E140" s="146">
        <f>D140-C140</f>
        <v>0.1826388888888889</v>
      </c>
      <c r="F140" s="6">
        <f>E140</f>
        <v>0.1826388888888889</v>
      </c>
      <c r="G140" s="7"/>
    </row>
    <row r="141" spans="1:7" ht="20.25">
      <c r="A141" s="4" t="s">
        <v>200</v>
      </c>
      <c r="B141" s="27" t="s">
        <v>79</v>
      </c>
      <c r="C141" s="5">
        <f>D140</f>
        <v>0.8722222222222222</v>
      </c>
      <c r="D141" s="5">
        <v>0.12916666666666668</v>
      </c>
      <c r="E141" s="146">
        <f>D141+12-C141</f>
        <v>11.256944444444445</v>
      </c>
      <c r="F141" s="6"/>
      <c r="G141" s="7">
        <f>E141</f>
        <v>11.256944444444445</v>
      </c>
    </row>
    <row r="142" spans="1:7" ht="21" thickBot="1">
      <c r="A142" s="4" t="s">
        <v>74</v>
      </c>
      <c r="B142" s="17" t="s">
        <v>51</v>
      </c>
      <c r="C142" s="5">
        <f>D141</f>
        <v>0.12916666666666668</v>
      </c>
      <c r="D142" s="5">
        <v>0.30972222222222223</v>
      </c>
      <c r="E142" s="146">
        <f>D142-C142</f>
        <v>0.18055555555555555</v>
      </c>
      <c r="F142" s="15">
        <f>E142</f>
        <v>0.18055555555555555</v>
      </c>
      <c r="G142" s="149"/>
    </row>
    <row r="143" spans="1:7" ht="21" thickBot="1">
      <c r="A143" s="19"/>
      <c r="B143" s="18" t="s">
        <v>10</v>
      </c>
      <c r="C143" s="8"/>
      <c r="D143" s="8"/>
      <c r="E143" s="14">
        <f>D142+24-C140</f>
        <v>23.62013888888889</v>
      </c>
      <c r="F143" s="9">
        <f>SUM(F140:F142)</f>
        <v>0.3631944444444445</v>
      </c>
      <c r="G143" s="10">
        <f>SUM(G140:G142)</f>
        <v>11.256944444444445</v>
      </c>
    </row>
    <row r="144" spans="1:7" ht="20.25">
      <c r="A144" s="43" t="s">
        <v>11</v>
      </c>
      <c r="B144" s="44"/>
      <c r="C144" s="44"/>
      <c r="D144" s="44"/>
      <c r="E144" s="44"/>
      <c r="F144" s="44"/>
      <c r="G144" s="44"/>
    </row>
    <row r="145" spans="1:7" ht="20.25">
      <c r="A145" s="44" t="s">
        <v>201</v>
      </c>
      <c r="B145" s="44"/>
      <c r="C145" s="44"/>
      <c r="D145" s="44"/>
      <c r="E145" s="44"/>
      <c r="F145" s="44"/>
      <c r="G145" s="44"/>
    </row>
    <row r="146" spans="1:7" ht="20.25">
      <c r="A146" s="44"/>
      <c r="B146" s="44"/>
      <c r="C146" s="44"/>
      <c r="D146" s="44"/>
      <c r="E146" s="44"/>
      <c r="F146" s="44"/>
      <c r="G146" s="44"/>
    </row>
    <row r="147" spans="1:7" ht="20.25">
      <c r="A147" s="44"/>
      <c r="B147" s="44"/>
      <c r="C147" s="44"/>
      <c r="D147" s="44"/>
      <c r="E147" s="44"/>
      <c r="F147" s="44"/>
      <c r="G147" s="44"/>
    </row>
    <row r="148" spans="1:7" ht="22.5">
      <c r="A148" s="1"/>
      <c r="B148" s="1"/>
      <c r="C148" s="1"/>
      <c r="D148" s="1"/>
      <c r="E148" s="1"/>
      <c r="F148" s="1"/>
      <c r="G148" s="1"/>
    </row>
    <row r="149" spans="1:7" ht="22.5">
      <c r="A149" s="285" t="s">
        <v>202</v>
      </c>
      <c r="B149" s="285"/>
      <c r="C149" s="285"/>
      <c r="D149" s="285"/>
      <c r="E149" s="285"/>
      <c r="F149" s="285"/>
      <c r="G149" s="285"/>
    </row>
    <row r="150" spans="1:7" ht="22.5">
      <c r="A150" s="286" t="s">
        <v>203</v>
      </c>
      <c r="B150" s="286"/>
      <c r="C150" s="286"/>
      <c r="D150" s="286"/>
      <c r="E150" s="286"/>
      <c r="F150" s="286"/>
      <c r="G150" s="286"/>
    </row>
    <row r="151" spans="1:7" ht="20.25">
      <c r="A151" s="343" t="s">
        <v>112</v>
      </c>
      <c r="B151" s="343"/>
      <c r="C151" s="343"/>
      <c r="D151" s="343"/>
      <c r="E151" s="343"/>
      <c r="F151" s="343"/>
      <c r="G151" s="343"/>
    </row>
    <row r="152" spans="1:7" ht="19.5" thickBot="1">
      <c r="A152" s="344" t="s">
        <v>0</v>
      </c>
      <c r="B152" s="344"/>
      <c r="C152" s="344"/>
      <c r="D152" s="344"/>
      <c r="E152" s="344"/>
      <c r="F152" s="344"/>
      <c r="G152" s="344"/>
    </row>
    <row r="153" spans="1:7" ht="18.75">
      <c r="A153" s="141">
        <v>1</v>
      </c>
      <c r="B153" s="345" t="s">
        <v>1</v>
      </c>
      <c r="C153" s="346"/>
      <c r="D153" s="347" t="s">
        <v>2</v>
      </c>
      <c r="E153" s="348"/>
      <c r="F153" s="348"/>
      <c r="G153" s="349"/>
    </row>
    <row r="154" spans="1:7" ht="18.75">
      <c r="A154" s="142">
        <v>2</v>
      </c>
      <c r="B154" s="328" t="s">
        <v>84</v>
      </c>
      <c r="C154" s="329"/>
      <c r="D154" s="330" t="s">
        <v>204</v>
      </c>
      <c r="E154" s="331"/>
      <c r="F154" s="331"/>
      <c r="G154" s="332"/>
    </row>
    <row r="155" spans="1:7" ht="18.75">
      <c r="A155" s="156">
        <v>3</v>
      </c>
      <c r="B155" s="333" t="s">
        <v>4</v>
      </c>
      <c r="C155" s="334"/>
      <c r="D155" s="335" t="s">
        <v>205</v>
      </c>
      <c r="E155" s="336"/>
      <c r="F155" s="336"/>
      <c r="G155" s="337"/>
    </row>
    <row r="156" spans="1:7" ht="19.5" thickBot="1">
      <c r="A156" s="143">
        <v>4</v>
      </c>
      <c r="B156" s="338" t="s">
        <v>5</v>
      </c>
      <c r="C156" s="339"/>
      <c r="D156" s="340" t="s">
        <v>199</v>
      </c>
      <c r="E156" s="341"/>
      <c r="F156" s="341"/>
      <c r="G156" s="342"/>
    </row>
    <row r="157" spans="1:7" ht="18.75">
      <c r="A157" s="318" t="s">
        <v>3</v>
      </c>
      <c r="B157" s="320" t="s">
        <v>6</v>
      </c>
      <c r="C157" s="322" t="s">
        <v>7</v>
      </c>
      <c r="D157" s="322" t="s">
        <v>8</v>
      </c>
      <c r="E157" s="324" t="s">
        <v>168</v>
      </c>
      <c r="F157" s="326" t="s">
        <v>12</v>
      </c>
      <c r="G157" s="327"/>
    </row>
    <row r="158" spans="1:7" ht="29.25" thickBot="1">
      <c r="A158" s="319"/>
      <c r="B158" s="321"/>
      <c r="C158" s="323"/>
      <c r="D158" s="323"/>
      <c r="E158" s="325"/>
      <c r="F158" s="153" t="s">
        <v>81</v>
      </c>
      <c r="G158" s="154" t="s">
        <v>80</v>
      </c>
    </row>
    <row r="159" spans="1:7" ht="20.25">
      <c r="A159" s="4" t="s">
        <v>75</v>
      </c>
      <c r="B159" s="17" t="s">
        <v>52</v>
      </c>
      <c r="C159" s="5">
        <v>0.6895833333333333</v>
      </c>
      <c r="D159" s="5">
        <v>0.9159722222222223</v>
      </c>
      <c r="E159" s="146">
        <f>D159-C159</f>
        <v>0.22638888888888897</v>
      </c>
      <c r="F159" s="6">
        <f>E159</f>
        <v>0.22638888888888897</v>
      </c>
      <c r="G159" s="7"/>
    </row>
    <row r="160" spans="1:7" ht="20.25">
      <c r="A160" s="4" t="s">
        <v>206</v>
      </c>
      <c r="B160" s="27" t="s">
        <v>79</v>
      </c>
      <c r="C160" s="5">
        <f>D159</f>
        <v>0.9159722222222223</v>
      </c>
      <c r="D160" s="5">
        <v>0.08472222222222221</v>
      </c>
      <c r="E160" s="146">
        <f>D160+12-C160</f>
        <v>11.16875</v>
      </c>
      <c r="F160" s="6"/>
      <c r="G160" s="7">
        <f>E160</f>
        <v>11.16875</v>
      </c>
    </row>
    <row r="161" spans="1:7" ht="21" thickBot="1">
      <c r="A161" s="4" t="s">
        <v>76</v>
      </c>
      <c r="B161" s="17" t="s">
        <v>53</v>
      </c>
      <c r="C161" s="5">
        <f>D160</f>
        <v>0.08472222222222221</v>
      </c>
      <c r="D161" s="5">
        <v>0.30972222222222223</v>
      </c>
      <c r="E161" s="146">
        <f>D161-C161</f>
        <v>0.22500000000000003</v>
      </c>
      <c r="F161" s="15">
        <f>E161</f>
        <v>0.22500000000000003</v>
      </c>
      <c r="G161" s="149"/>
    </row>
    <row r="162" spans="1:7" ht="21" thickBot="1">
      <c r="A162" s="19"/>
      <c r="B162" s="18" t="s">
        <v>10</v>
      </c>
      <c r="C162" s="8"/>
      <c r="D162" s="8"/>
      <c r="E162" s="14">
        <f>D161+24-C159</f>
        <v>23.62013888888889</v>
      </c>
      <c r="F162" s="9">
        <f>SUM(F159:F161)</f>
        <v>0.451388888888889</v>
      </c>
      <c r="G162" s="10">
        <f>SUM(G159:G161)</f>
        <v>11.16875</v>
      </c>
    </row>
    <row r="163" spans="1:7" ht="20.25">
      <c r="A163" s="43" t="s">
        <v>11</v>
      </c>
      <c r="B163" s="44"/>
      <c r="C163" s="44"/>
      <c r="D163" s="44"/>
      <c r="E163" s="44"/>
      <c r="F163" s="44"/>
      <c r="G163" s="44"/>
    </row>
    <row r="164" spans="1:7" ht="20.25">
      <c r="A164" s="44" t="s">
        <v>201</v>
      </c>
      <c r="B164" s="44"/>
      <c r="C164" s="44"/>
      <c r="D164" s="44"/>
      <c r="E164" s="44"/>
      <c r="F164" s="44"/>
      <c r="G164" s="44"/>
    </row>
  </sheetData>
  <sheetProtection/>
  <mergeCells count="128">
    <mergeCell ref="A1:D1"/>
    <mergeCell ref="F1:G1"/>
    <mergeCell ref="A3:G3"/>
    <mergeCell ref="A4:G4"/>
    <mergeCell ref="A5:G5"/>
    <mergeCell ref="A6:G6"/>
    <mergeCell ref="B8:C8"/>
    <mergeCell ref="D8:G8"/>
    <mergeCell ref="B9:C9"/>
    <mergeCell ref="D9:G9"/>
    <mergeCell ref="B10:C10"/>
    <mergeCell ref="D10:G10"/>
    <mergeCell ref="B11:C11"/>
    <mergeCell ref="D11:G11"/>
    <mergeCell ref="A12:A13"/>
    <mergeCell ref="B12:B13"/>
    <mergeCell ref="C12:C13"/>
    <mergeCell ref="D12:D13"/>
    <mergeCell ref="E12:E13"/>
    <mergeCell ref="F12:G12"/>
    <mergeCell ref="A25:G25"/>
    <mergeCell ref="A26:G26"/>
    <mergeCell ref="A27:G27"/>
    <mergeCell ref="A28:G28"/>
    <mergeCell ref="B30:C30"/>
    <mergeCell ref="D30:G30"/>
    <mergeCell ref="B31:C31"/>
    <mergeCell ref="D31:G31"/>
    <mergeCell ref="B32:C32"/>
    <mergeCell ref="D32:G32"/>
    <mergeCell ref="B33:C33"/>
    <mergeCell ref="D33:G33"/>
    <mergeCell ref="A34:A35"/>
    <mergeCell ref="B34:B35"/>
    <mergeCell ref="C34:C35"/>
    <mergeCell ref="D34:D35"/>
    <mergeCell ref="E34:E35"/>
    <mergeCell ref="F34:G34"/>
    <mergeCell ref="A49:G49"/>
    <mergeCell ref="A50:G50"/>
    <mergeCell ref="A51:G51"/>
    <mergeCell ref="A52:G52"/>
    <mergeCell ref="B54:C54"/>
    <mergeCell ref="D54:G54"/>
    <mergeCell ref="B55:C55"/>
    <mergeCell ref="D55:G55"/>
    <mergeCell ref="B56:C56"/>
    <mergeCell ref="D56:G56"/>
    <mergeCell ref="B57:C57"/>
    <mergeCell ref="D57:G57"/>
    <mergeCell ref="A58:A59"/>
    <mergeCell ref="B58:B59"/>
    <mergeCell ref="C58:C59"/>
    <mergeCell ref="D58:D59"/>
    <mergeCell ref="E58:E59"/>
    <mergeCell ref="F58:G58"/>
    <mergeCell ref="A73:G73"/>
    <mergeCell ref="A74:G74"/>
    <mergeCell ref="A75:G75"/>
    <mergeCell ref="A76:G76"/>
    <mergeCell ref="B78:C78"/>
    <mergeCell ref="D78:G78"/>
    <mergeCell ref="B79:C79"/>
    <mergeCell ref="D79:G79"/>
    <mergeCell ref="B80:C80"/>
    <mergeCell ref="D80:G80"/>
    <mergeCell ref="B81:C81"/>
    <mergeCell ref="D81:G81"/>
    <mergeCell ref="A82:A83"/>
    <mergeCell ref="B82:B83"/>
    <mergeCell ref="C82:C83"/>
    <mergeCell ref="D82:D83"/>
    <mergeCell ref="E82:E83"/>
    <mergeCell ref="F82:G82"/>
    <mergeCell ref="A104:G104"/>
    <mergeCell ref="A105:G105"/>
    <mergeCell ref="A106:G106"/>
    <mergeCell ref="A107:G107"/>
    <mergeCell ref="B108:C108"/>
    <mergeCell ref="D108:G108"/>
    <mergeCell ref="B109:C109"/>
    <mergeCell ref="D109:G109"/>
    <mergeCell ref="B110:C110"/>
    <mergeCell ref="D110:G110"/>
    <mergeCell ref="B111:C111"/>
    <mergeCell ref="D111:G111"/>
    <mergeCell ref="A112:A113"/>
    <mergeCell ref="B112:B113"/>
    <mergeCell ref="C112:C113"/>
    <mergeCell ref="D112:D113"/>
    <mergeCell ref="E112:E113"/>
    <mergeCell ref="F112:G112"/>
    <mergeCell ref="A130:G130"/>
    <mergeCell ref="A131:G131"/>
    <mergeCell ref="A132:G132"/>
    <mergeCell ref="A133:G133"/>
    <mergeCell ref="B134:C134"/>
    <mergeCell ref="D134:G134"/>
    <mergeCell ref="B135:C135"/>
    <mergeCell ref="D135:G135"/>
    <mergeCell ref="B136:C136"/>
    <mergeCell ref="D136:G136"/>
    <mergeCell ref="B137:C137"/>
    <mergeCell ref="D137:G137"/>
    <mergeCell ref="A138:A139"/>
    <mergeCell ref="B138:B139"/>
    <mergeCell ref="C138:C139"/>
    <mergeCell ref="D138:D139"/>
    <mergeCell ref="E138:E139"/>
    <mergeCell ref="F138:G138"/>
    <mergeCell ref="A149:G149"/>
    <mergeCell ref="A150:G150"/>
    <mergeCell ref="A151:G151"/>
    <mergeCell ref="A152:G152"/>
    <mergeCell ref="B153:C153"/>
    <mergeCell ref="D153:G153"/>
    <mergeCell ref="B154:C154"/>
    <mergeCell ref="D154:G154"/>
    <mergeCell ref="B155:C155"/>
    <mergeCell ref="D155:G155"/>
    <mergeCell ref="B156:C156"/>
    <mergeCell ref="D156:G156"/>
    <mergeCell ref="A157:A158"/>
    <mergeCell ref="B157:B158"/>
    <mergeCell ref="C157:C158"/>
    <mergeCell ref="D157:D158"/>
    <mergeCell ref="E157:E158"/>
    <mergeCell ref="F157:G157"/>
  </mergeCells>
  <printOptions/>
  <pageMargins left="0.7086614173228347" right="0.19" top="0.24" bottom="0.3" header="0.24" footer="0.24"/>
  <pageSetup fitToHeight="3" horizontalDpi="600" verticalDpi="600" orientation="portrait" paperSize="9" scale="60" r:id="rId1"/>
  <rowBreaks count="2" manualBreakCount="2">
    <brk id="65" max="6" man="1"/>
    <brk id="12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="90" zoomScaleSheetLayoutView="90" zoomScalePageLayoutView="0" workbookViewId="0" topLeftCell="A1">
      <selection activeCell="A7" sqref="A7:G7"/>
    </sheetView>
  </sheetViews>
  <sheetFormatPr defaultColWidth="9.00390625" defaultRowHeight="12.75"/>
  <cols>
    <col min="1" max="1" width="16.625" style="45" customWidth="1"/>
    <col min="2" max="2" width="48.875" style="45" customWidth="1"/>
    <col min="3" max="3" width="12.375" style="45" customWidth="1"/>
    <col min="4" max="4" width="18.125" style="45" customWidth="1"/>
    <col min="5" max="5" width="16.875" style="45" customWidth="1"/>
    <col min="6" max="6" width="12.875" style="45" customWidth="1"/>
    <col min="7" max="7" width="13.125" style="45" customWidth="1"/>
    <col min="8" max="8" width="5.25390625" style="45" customWidth="1"/>
    <col min="9" max="16384" width="9.125" style="45" customWidth="1"/>
  </cols>
  <sheetData>
    <row r="1" spans="1:7" ht="18.75" customHeight="1">
      <c r="A1" s="389" t="s">
        <v>271</v>
      </c>
      <c r="B1" s="389"/>
      <c r="C1" s="389"/>
      <c r="D1" s="389"/>
      <c r="E1" s="225" t="s">
        <v>282</v>
      </c>
      <c r="F1" s="391" t="s">
        <v>283</v>
      </c>
      <c r="G1" s="391"/>
    </row>
    <row r="2" spans="1:7" ht="18.75">
      <c r="A2" s="157"/>
      <c r="B2" s="157"/>
      <c r="C2" s="157"/>
      <c r="D2" s="157"/>
      <c r="E2" s="157"/>
      <c r="F2" s="157"/>
      <c r="G2" s="157"/>
    </row>
    <row r="3" spans="1:7" ht="18.75">
      <c r="A3" s="157"/>
      <c r="B3" s="157"/>
      <c r="C3" s="157"/>
      <c r="D3" s="157"/>
      <c r="E3" s="157"/>
      <c r="F3" s="157"/>
      <c r="G3" s="157"/>
    </row>
    <row r="4" spans="1:7" ht="20.25">
      <c r="A4" s="158"/>
      <c r="B4" s="158"/>
      <c r="C4" s="158"/>
      <c r="D4" s="158"/>
      <c r="E4" s="158"/>
      <c r="F4" s="158"/>
      <c r="G4" s="158"/>
    </row>
    <row r="5" spans="1:7" ht="22.5">
      <c r="A5" s="410" t="s">
        <v>207</v>
      </c>
      <c r="B5" s="410"/>
      <c r="C5" s="410"/>
      <c r="D5" s="410"/>
      <c r="E5" s="410"/>
      <c r="F5" s="410"/>
      <c r="G5" s="410"/>
    </row>
    <row r="6" spans="1:7" ht="22.5">
      <c r="A6" s="411" t="s">
        <v>208</v>
      </c>
      <c r="B6" s="411"/>
      <c r="C6" s="411"/>
      <c r="D6" s="411"/>
      <c r="E6" s="411"/>
      <c r="F6" s="411"/>
      <c r="G6" s="411"/>
    </row>
    <row r="7" spans="1:7" ht="20.25">
      <c r="A7" s="412" t="s">
        <v>112</v>
      </c>
      <c r="B7" s="413"/>
      <c r="C7" s="413"/>
      <c r="D7" s="413"/>
      <c r="E7" s="413"/>
      <c r="F7" s="413"/>
      <c r="G7" s="413"/>
    </row>
    <row r="8" spans="1:7" ht="19.5" thickBot="1">
      <c r="A8" s="414" t="s">
        <v>0</v>
      </c>
      <c r="B8" s="414"/>
      <c r="C8" s="414"/>
      <c r="D8" s="414"/>
      <c r="E8" s="414"/>
      <c r="F8" s="414"/>
      <c r="G8" s="414"/>
    </row>
    <row r="9" spans="1:7" ht="18.75">
      <c r="A9" s="159">
        <v>1</v>
      </c>
      <c r="B9" s="415" t="s">
        <v>1</v>
      </c>
      <c r="C9" s="416"/>
      <c r="D9" s="417" t="s">
        <v>2</v>
      </c>
      <c r="E9" s="417"/>
      <c r="F9" s="417"/>
      <c r="G9" s="418"/>
    </row>
    <row r="10" spans="1:7" ht="18.75">
      <c r="A10" s="156">
        <v>2</v>
      </c>
      <c r="B10" s="402" t="s">
        <v>84</v>
      </c>
      <c r="C10" s="403"/>
      <c r="D10" s="404" t="s">
        <v>209</v>
      </c>
      <c r="E10" s="404"/>
      <c r="F10" s="404"/>
      <c r="G10" s="405"/>
    </row>
    <row r="11" spans="1:7" ht="18.75">
      <c r="A11" s="156">
        <v>3</v>
      </c>
      <c r="B11" s="402" t="s">
        <v>4</v>
      </c>
      <c r="C11" s="403"/>
      <c r="D11" s="404" t="s">
        <v>210</v>
      </c>
      <c r="E11" s="404"/>
      <c r="F11" s="404"/>
      <c r="G11" s="405"/>
    </row>
    <row r="12" spans="1:7" ht="19.5" thickBot="1">
      <c r="A12" s="160">
        <v>4</v>
      </c>
      <c r="B12" s="406" t="s">
        <v>5</v>
      </c>
      <c r="C12" s="407"/>
      <c r="D12" s="408" t="s">
        <v>199</v>
      </c>
      <c r="E12" s="408"/>
      <c r="F12" s="408"/>
      <c r="G12" s="409"/>
    </row>
    <row r="13" spans="1:7" ht="18.75">
      <c r="A13" s="392" t="s">
        <v>3</v>
      </c>
      <c r="B13" s="394" t="s">
        <v>6</v>
      </c>
      <c r="C13" s="396" t="s">
        <v>7</v>
      </c>
      <c r="D13" s="396" t="s">
        <v>8</v>
      </c>
      <c r="E13" s="398" t="s">
        <v>168</v>
      </c>
      <c r="F13" s="400" t="s">
        <v>12</v>
      </c>
      <c r="G13" s="401"/>
    </row>
    <row r="14" spans="1:7" ht="29.25" thickBot="1">
      <c r="A14" s="393"/>
      <c r="B14" s="395"/>
      <c r="C14" s="397"/>
      <c r="D14" s="397"/>
      <c r="E14" s="399"/>
      <c r="F14" s="161" t="s">
        <v>81</v>
      </c>
      <c r="G14" s="162" t="s">
        <v>80</v>
      </c>
    </row>
    <row r="15" spans="1:7" ht="20.25">
      <c r="A15" s="207">
        <v>6201</v>
      </c>
      <c r="B15" s="147" t="s">
        <v>32</v>
      </c>
      <c r="C15" s="32">
        <v>0.19722222222222222</v>
      </c>
      <c r="D15" s="32">
        <v>0.3520833333333333</v>
      </c>
      <c r="E15" s="148">
        <f>D15-C15</f>
        <v>0.1548611111111111</v>
      </c>
      <c r="F15" s="163">
        <f>E15</f>
        <v>0.1548611111111111</v>
      </c>
      <c r="G15" s="164"/>
    </row>
    <row r="16" spans="1:7" ht="20.25">
      <c r="A16" s="31">
        <v>6201</v>
      </c>
      <c r="B16" s="165" t="s">
        <v>79</v>
      </c>
      <c r="C16" s="205">
        <f>D15</f>
        <v>0.3520833333333333</v>
      </c>
      <c r="D16" s="32">
        <v>0.3729166666666666</v>
      </c>
      <c r="E16" s="148">
        <f>D16-C16</f>
        <v>0.020833333333333315</v>
      </c>
      <c r="F16" s="166"/>
      <c r="G16" s="37">
        <f>E16</f>
        <v>0.020833333333333315</v>
      </c>
    </row>
    <row r="17" spans="1:7" ht="20.25">
      <c r="A17" s="132"/>
      <c r="B17" s="210" t="s">
        <v>83</v>
      </c>
      <c r="C17" s="211">
        <f>D16</f>
        <v>0.3729166666666666</v>
      </c>
      <c r="D17" s="133">
        <v>0.45625</v>
      </c>
      <c r="E17" s="209">
        <f>D17-C17</f>
        <v>0.08333333333333337</v>
      </c>
      <c r="F17" s="212"/>
      <c r="G17" s="213"/>
    </row>
    <row r="18" spans="1:7" ht="20.25">
      <c r="A18" s="31">
        <v>6204</v>
      </c>
      <c r="B18" s="165" t="s">
        <v>79</v>
      </c>
      <c r="C18" s="205">
        <f>D17</f>
        <v>0.45625</v>
      </c>
      <c r="D18" s="32">
        <v>0.4770833333333333</v>
      </c>
      <c r="E18" s="148">
        <f>D18-C18</f>
        <v>0.020833333333333315</v>
      </c>
      <c r="F18" s="166"/>
      <c r="G18" s="37">
        <f>E18</f>
        <v>0.020833333333333315</v>
      </c>
    </row>
    <row r="19" spans="1:7" ht="20.25">
      <c r="A19" s="31">
        <v>6204</v>
      </c>
      <c r="B19" s="147" t="s">
        <v>30</v>
      </c>
      <c r="C19" s="205">
        <f>D18</f>
        <v>0.4770833333333333</v>
      </c>
      <c r="D19" s="32">
        <v>0.6305555555555555</v>
      </c>
      <c r="E19" s="148">
        <f>D19-C19</f>
        <v>0.15347222222222223</v>
      </c>
      <c r="F19" s="33">
        <f>E19</f>
        <v>0.15347222222222223</v>
      </c>
      <c r="G19" s="34"/>
    </row>
    <row r="20" spans="1:7" ht="20.25">
      <c r="A20" s="31"/>
      <c r="B20" s="165" t="s">
        <v>79</v>
      </c>
      <c r="C20" s="205">
        <f aca="true" t="shared" si="0" ref="C20:C32">D19</f>
        <v>0.6305555555555555</v>
      </c>
      <c r="D20" s="32">
        <v>0.6520833333333333</v>
      </c>
      <c r="E20" s="148">
        <f aca="true" t="shared" si="1" ref="E20:E32">D20-C20</f>
        <v>0.021527777777777812</v>
      </c>
      <c r="F20" s="33"/>
      <c r="G20" s="34">
        <f>E20</f>
        <v>0.021527777777777812</v>
      </c>
    </row>
    <row r="21" spans="1:7" ht="20.25">
      <c r="A21" s="31">
        <v>6205</v>
      </c>
      <c r="B21" s="147" t="s">
        <v>32</v>
      </c>
      <c r="C21" s="32">
        <f t="shared" si="0"/>
        <v>0.6520833333333333</v>
      </c>
      <c r="D21" s="32">
        <v>0.8090277777777778</v>
      </c>
      <c r="E21" s="148">
        <f t="shared" si="1"/>
        <v>0.15694444444444444</v>
      </c>
      <c r="F21" s="33">
        <f>E21</f>
        <v>0.15694444444444444</v>
      </c>
      <c r="G21" s="34"/>
    </row>
    <row r="22" spans="1:7" ht="39">
      <c r="A22" s="31">
        <v>6205</v>
      </c>
      <c r="B22" s="165" t="s">
        <v>87</v>
      </c>
      <c r="C22" s="32">
        <f t="shared" si="0"/>
        <v>0.8090277777777778</v>
      </c>
      <c r="D22" s="32">
        <v>0.8534722222222223</v>
      </c>
      <c r="E22" s="148">
        <f>D22-C22</f>
        <v>0.04444444444444451</v>
      </c>
      <c r="F22" s="33"/>
      <c r="G22" s="34">
        <f>E22</f>
        <v>0.04444444444444451</v>
      </c>
    </row>
    <row r="23" spans="1:7" ht="39">
      <c r="A23" s="31">
        <v>7640</v>
      </c>
      <c r="B23" s="165" t="s">
        <v>86</v>
      </c>
      <c r="C23" s="32">
        <f>D22</f>
        <v>0.8534722222222223</v>
      </c>
      <c r="D23" s="32">
        <v>0.9854166666666666</v>
      </c>
      <c r="E23" s="148">
        <f>D23-C23</f>
        <v>0.1319444444444443</v>
      </c>
      <c r="F23" s="33"/>
      <c r="G23" s="34">
        <f>E23</f>
        <v>0.1319444444444443</v>
      </c>
    </row>
    <row r="24" spans="1:7" ht="20.25">
      <c r="A24" s="31">
        <v>7640</v>
      </c>
      <c r="B24" s="147" t="s">
        <v>31</v>
      </c>
      <c r="C24" s="32">
        <f>D23</f>
        <v>0.9854166666666666</v>
      </c>
      <c r="D24" s="32">
        <v>0.07291666666666667</v>
      </c>
      <c r="E24" s="148">
        <f>D24+12-C24</f>
        <v>11.087499999999999</v>
      </c>
      <c r="F24" s="33"/>
      <c r="G24" s="34">
        <f>E24</f>
        <v>11.087499999999999</v>
      </c>
    </row>
    <row r="25" spans="1:7" ht="20.25">
      <c r="A25" s="31" t="s">
        <v>211</v>
      </c>
      <c r="B25" s="165" t="s">
        <v>79</v>
      </c>
      <c r="C25" s="32">
        <f t="shared" si="0"/>
        <v>0.07291666666666667</v>
      </c>
      <c r="D25" s="32">
        <v>0.11805555555555557</v>
      </c>
      <c r="E25" s="148">
        <f t="shared" si="1"/>
        <v>0.045138888888888895</v>
      </c>
      <c r="F25" s="33"/>
      <c r="G25" s="34">
        <f>E25</f>
        <v>0.045138888888888895</v>
      </c>
    </row>
    <row r="26" spans="1:7" ht="20.25">
      <c r="A26" s="31">
        <v>6221</v>
      </c>
      <c r="B26" s="147" t="s">
        <v>46</v>
      </c>
      <c r="C26" s="32">
        <f t="shared" si="0"/>
        <v>0.11805555555555557</v>
      </c>
      <c r="D26" s="32">
        <v>0.22847222222222222</v>
      </c>
      <c r="E26" s="148">
        <f t="shared" si="1"/>
        <v>0.11041666666666665</v>
      </c>
      <c r="F26" s="167">
        <f>E26</f>
        <v>0.11041666666666665</v>
      </c>
      <c r="G26" s="168"/>
    </row>
    <row r="27" spans="1:7" ht="20.25">
      <c r="A27" s="31"/>
      <c r="B27" s="165" t="s">
        <v>169</v>
      </c>
      <c r="C27" s="32">
        <f t="shared" si="0"/>
        <v>0.22847222222222222</v>
      </c>
      <c r="D27" s="32">
        <v>0.24305555555555555</v>
      </c>
      <c r="E27" s="148">
        <f t="shared" si="1"/>
        <v>0.014583333333333337</v>
      </c>
      <c r="F27" s="33"/>
      <c r="G27" s="34">
        <f>E27</f>
        <v>0.014583333333333337</v>
      </c>
    </row>
    <row r="28" spans="1:7" ht="20.25">
      <c r="A28" s="31">
        <v>6202</v>
      </c>
      <c r="B28" s="147" t="s">
        <v>30</v>
      </c>
      <c r="C28" s="32">
        <f t="shared" si="0"/>
        <v>0.24305555555555555</v>
      </c>
      <c r="D28" s="32">
        <v>0.39444444444444443</v>
      </c>
      <c r="E28" s="148">
        <f t="shared" si="1"/>
        <v>0.15138888888888888</v>
      </c>
      <c r="F28" s="33">
        <f>E28</f>
        <v>0.15138888888888888</v>
      </c>
      <c r="G28" s="34"/>
    </row>
    <row r="29" spans="1:7" ht="39">
      <c r="A29" s="214" t="s">
        <v>212</v>
      </c>
      <c r="B29" s="215" t="s">
        <v>111</v>
      </c>
      <c r="C29" s="216">
        <f t="shared" si="0"/>
        <v>0.39444444444444443</v>
      </c>
      <c r="D29" s="216">
        <v>0.5069444444444444</v>
      </c>
      <c r="E29" s="217">
        <f t="shared" si="1"/>
        <v>0.11249999999999999</v>
      </c>
      <c r="F29" s="218"/>
      <c r="G29" s="219">
        <f>E29*0.5</f>
        <v>0.056249999999999994</v>
      </c>
    </row>
    <row r="30" spans="1:7" ht="20.25">
      <c r="A30" s="31">
        <v>6203</v>
      </c>
      <c r="B30" s="147" t="s">
        <v>32</v>
      </c>
      <c r="C30" s="32">
        <f t="shared" si="0"/>
        <v>0.5069444444444444</v>
      </c>
      <c r="D30" s="32">
        <v>0.6625</v>
      </c>
      <c r="E30" s="148">
        <f t="shared" si="1"/>
        <v>0.15555555555555556</v>
      </c>
      <c r="F30" s="33">
        <f>E30</f>
        <v>0.15555555555555556</v>
      </c>
      <c r="G30" s="34"/>
    </row>
    <row r="31" spans="1:7" ht="20.25">
      <c r="A31" s="31" t="s">
        <v>213</v>
      </c>
      <c r="B31" s="165" t="s">
        <v>79</v>
      </c>
      <c r="C31" s="32">
        <f t="shared" si="0"/>
        <v>0.6625</v>
      </c>
      <c r="D31" s="32">
        <v>0.7312500000000001</v>
      </c>
      <c r="E31" s="148">
        <f t="shared" si="1"/>
        <v>0.06875000000000009</v>
      </c>
      <c r="F31" s="33"/>
      <c r="G31" s="34">
        <f>E31</f>
        <v>0.06875000000000009</v>
      </c>
    </row>
    <row r="32" spans="1:7" ht="21" thickBot="1">
      <c r="A32" s="31">
        <v>6206</v>
      </c>
      <c r="B32" s="147" t="s">
        <v>30</v>
      </c>
      <c r="C32" s="32">
        <f t="shared" si="0"/>
        <v>0.7312500000000001</v>
      </c>
      <c r="D32" s="32">
        <v>0.8861111111111111</v>
      </c>
      <c r="E32" s="148">
        <f t="shared" si="1"/>
        <v>0.154861111111111</v>
      </c>
      <c r="F32" s="33">
        <f>E32</f>
        <v>0.154861111111111</v>
      </c>
      <c r="G32" s="34"/>
    </row>
    <row r="33" spans="1:7" ht="21" thickBot="1">
      <c r="A33" s="169"/>
      <c r="B33" s="206" t="s">
        <v>10</v>
      </c>
      <c r="C33" s="170"/>
      <c r="D33" s="170"/>
      <c r="E33" s="171" t="s">
        <v>272</v>
      </c>
      <c r="F33" s="172" t="s">
        <v>214</v>
      </c>
      <c r="G33" s="173">
        <f>SUM(G15:G32)</f>
        <v>11.511805555555554</v>
      </c>
    </row>
    <row r="34" spans="1:7" ht="22.5">
      <c r="A34" s="174" t="s">
        <v>11</v>
      </c>
      <c r="B34" s="175"/>
      <c r="C34" s="175"/>
      <c r="D34" s="175"/>
      <c r="E34" s="175"/>
      <c r="F34" s="175"/>
      <c r="G34" s="175"/>
    </row>
    <row r="35" spans="1:7" ht="22.5">
      <c r="A35" s="176" t="s">
        <v>261</v>
      </c>
      <c r="B35" s="175"/>
      <c r="C35" s="175"/>
      <c r="D35" s="175"/>
      <c r="E35" s="175"/>
      <c r="F35" s="175"/>
      <c r="G35" s="175"/>
    </row>
    <row r="36" spans="1:7" ht="21.75">
      <c r="A36" s="3"/>
      <c r="B36" s="3"/>
      <c r="C36" s="3"/>
      <c r="D36" s="3"/>
      <c r="E36" s="12"/>
      <c r="F36" s="12"/>
      <c r="G36" s="12"/>
    </row>
  </sheetData>
  <sheetProtection/>
  <mergeCells count="20">
    <mergeCell ref="B11:C11"/>
    <mergeCell ref="D11:G11"/>
    <mergeCell ref="B12:C12"/>
    <mergeCell ref="D12:G12"/>
    <mergeCell ref="A5:G5"/>
    <mergeCell ref="A6:G6"/>
    <mergeCell ref="A7:G7"/>
    <mergeCell ref="A8:G8"/>
    <mergeCell ref="B9:C9"/>
    <mergeCell ref="D9:G9"/>
    <mergeCell ref="F1:G1"/>
    <mergeCell ref="A1:D1"/>
    <mergeCell ref="A13:A14"/>
    <mergeCell ref="B13:B14"/>
    <mergeCell ref="C13:C14"/>
    <mergeCell ref="D13:D14"/>
    <mergeCell ref="E13:E14"/>
    <mergeCell ref="F13:G13"/>
    <mergeCell ref="B10:C10"/>
    <mergeCell ref="D10:G10"/>
  </mergeCells>
  <printOptions/>
  <pageMargins left="0.7086614173228347" right="0.19" top="0.24" bottom="0.3" header="0.24" footer="0.24"/>
  <pageSetup fitToHeight="3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8"/>
  <sheetViews>
    <sheetView view="pageBreakPreview" zoomScale="90" zoomScaleSheetLayoutView="90" zoomScalePageLayoutView="0" workbookViewId="0" topLeftCell="A1">
      <selection activeCell="A7" sqref="A7:G7"/>
    </sheetView>
  </sheetViews>
  <sheetFormatPr defaultColWidth="9.00390625" defaultRowHeight="12.75"/>
  <cols>
    <col min="1" max="1" width="16.625" style="45" customWidth="1"/>
    <col min="2" max="2" width="48.875" style="45" customWidth="1"/>
    <col min="3" max="3" width="12.375" style="45" customWidth="1"/>
    <col min="4" max="4" width="18.125" style="45" customWidth="1"/>
    <col min="5" max="5" width="17.125" style="45" customWidth="1"/>
    <col min="6" max="6" width="12.875" style="45" customWidth="1"/>
    <col min="7" max="7" width="13.125" style="45" customWidth="1"/>
    <col min="8" max="8" width="5.25390625" style="45" customWidth="1"/>
    <col min="9" max="16384" width="9.125" style="45" customWidth="1"/>
  </cols>
  <sheetData>
    <row r="1" spans="1:7" ht="20.25">
      <c r="A1" s="177" t="s">
        <v>215</v>
      </c>
      <c r="B1" s="178"/>
      <c r="C1" s="178"/>
      <c r="D1" s="178"/>
      <c r="E1" s="178"/>
      <c r="F1" s="178"/>
      <c r="G1" s="178"/>
    </row>
    <row r="2" spans="1:7" ht="20.25">
      <c r="A2" s="230"/>
      <c r="B2" s="231"/>
      <c r="C2" s="231"/>
      <c r="D2" s="231"/>
      <c r="E2" s="232" t="s">
        <v>284</v>
      </c>
      <c r="F2" s="427" t="s">
        <v>285</v>
      </c>
      <c r="G2" s="427"/>
    </row>
    <row r="3" spans="1:7" ht="20.25">
      <c r="A3" s="181"/>
      <c r="B3" s="24"/>
      <c r="C3" s="24"/>
      <c r="D3" s="24"/>
      <c r="E3" s="24"/>
      <c r="F3" s="24"/>
      <c r="G3" s="24"/>
    </row>
    <row r="4" spans="1:7" ht="22.5">
      <c r="A4" s="285" t="s">
        <v>216</v>
      </c>
      <c r="B4" s="285"/>
      <c r="C4" s="285"/>
      <c r="D4" s="285"/>
      <c r="E4" s="285"/>
      <c r="F4" s="285"/>
      <c r="G4" s="285"/>
    </row>
    <row r="5" spans="1:7" ht="22.5">
      <c r="A5" s="286" t="s">
        <v>217</v>
      </c>
      <c r="B5" s="286"/>
      <c r="C5" s="286"/>
      <c r="D5" s="286"/>
      <c r="E5" s="286"/>
      <c r="F5" s="286"/>
      <c r="G5" s="286"/>
    </row>
    <row r="6" spans="1:7" ht="20.25">
      <c r="A6" s="343" t="s">
        <v>112</v>
      </c>
      <c r="B6" s="368"/>
      <c r="C6" s="368"/>
      <c r="D6" s="368"/>
      <c r="E6" s="368"/>
      <c r="F6" s="368"/>
      <c r="G6" s="368"/>
    </row>
    <row r="7" spans="1:7" ht="18.75">
      <c r="A7" s="293" t="s">
        <v>0</v>
      </c>
      <c r="B7" s="293"/>
      <c r="C7" s="293"/>
      <c r="D7" s="293"/>
      <c r="E7" s="293"/>
      <c r="F7" s="293"/>
      <c r="G7" s="293"/>
    </row>
    <row r="8" spans="1:7" ht="22.5" thickBot="1">
      <c r="A8" s="13"/>
      <c r="B8" s="13"/>
      <c r="C8" s="13"/>
      <c r="D8" s="13"/>
      <c r="E8" s="13"/>
      <c r="F8" s="13"/>
      <c r="G8" s="13"/>
    </row>
    <row r="9" spans="1:7" ht="18.75">
      <c r="A9" s="141">
        <v>1</v>
      </c>
      <c r="B9" s="369" t="s">
        <v>1</v>
      </c>
      <c r="C9" s="370"/>
      <c r="D9" s="371" t="s">
        <v>2</v>
      </c>
      <c r="E9" s="371"/>
      <c r="F9" s="371"/>
      <c r="G9" s="372"/>
    </row>
    <row r="10" spans="1:7" ht="18.75">
      <c r="A10" s="142">
        <v>2</v>
      </c>
      <c r="B10" s="360" t="s">
        <v>84</v>
      </c>
      <c r="C10" s="361"/>
      <c r="D10" s="362" t="s">
        <v>218</v>
      </c>
      <c r="E10" s="362"/>
      <c r="F10" s="362"/>
      <c r="G10" s="363"/>
    </row>
    <row r="11" spans="1:7" ht="18.75">
      <c r="A11" s="142">
        <v>3</v>
      </c>
      <c r="B11" s="360" t="s">
        <v>4</v>
      </c>
      <c r="C11" s="361"/>
      <c r="D11" s="362" t="s">
        <v>219</v>
      </c>
      <c r="E11" s="362"/>
      <c r="F11" s="362"/>
      <c r="G11" s="363"/>
    </row>
    <row r="12" spans="1:7" ht="19.5" thickBot="1">
      <c r="A12" s="143">
        <v>4</v>
      </c>
      <c r="B12" s="364" t="s">
        <v>5</v>
      </c>
      <c r="C12" s="365"/>
      <c r="D12" s="366" t="s">
        <v>21</v>
      </c>
      <c r="E12" s="366"/>
      <c r="F12" s="366"/>
      <c r="G12" s="367"/>
    </row>
    <row r="13" spans="1:7" ht="18.75">
      <c r="A13" s="350" t="s">
        <v>3</v>
      </c>
      <c r="B13" s="352" t="s">
        <v>6</v>
      </c>
      <c r="C13" s="354" t="s">
        <v>7</v>
      </c>
      <c r="D13" s="354" t="s">
        <v>8</v>
      </c>
      <c r="E13" s="356" t="s">
        <v>168</v>
      </c>
      <c r="F13" s="358" t="s">
        <v>12</v>
      </c>
      <c r="G13" s="359"/>
    </row>
    <row r="14" spans="1:7" ht="33.75" thickBot="1">
      <c r="A14" s="351"/>
      <c r="B14" s="353"/>
      <c r="C14" s="355"/>
      <c r="D14" s="355"/>
      <c r="E14" s="357"/>
      <c r="F14" s="144" t="s">
        <v>81</v>
      </c>
      <c r="G14" s="145" t="s">
        <v>80</v>
      </c>
    </row>
    <row r="15" spans="1:7" ht="20.25">
      <c r="A15" s="4">
        <v>6903</v>
      </c>
      <c r="B15" s="17" t="s">
        <v>220</v>
      </c>
      <c r="C15" s="5">
        <v>0.14791666666666667</v>
      </c>
      <c r="D15" s="5">
        <v>0.22777777777777777</v>
      </c>
      <c r="E15" s="146">
        <f>D15-C15</f>
        <v>0.0798611111111111</v>
      </c>
      <c r="F15" s="15">
        <f>E15</f>
        <v>0.0798611111111111</v>
      </c>
      <c r="G15" s="16"/>
    </row>
    <row r="16" spans="1:7" ht="20.25">
      <c r="A16" s="4"/>
      <c r="B16" s="27" t="s">
        <v>79</v>
      </c>
      <c r="C16" s="5">
        <f aca="true" t="shared" si="0" ref="C16:C25">D15</f>
        <v>0.22777777777777777</v>
      </c>
      <c r="D16" s="5">
        <v>0.24027777777777778</v>
      </c>
      <c r="E16" s="146">
        <f aca="true" t="shared" si="1" ref="E16:E25">D16-C16</f>
        <v>0.012500000000000011</v>
      </c>
      <c r="F16" s="6"/>
      <c r="G16" s="7">
        <f>E16</f>
        <v>0.012500000000000011</v>
      </c>
    </row>
    <row r="17" spans="1:7" ht="20.25">
      <c r="A17" s="4">
        <v>6904</v>
      </c>
      <c r="B17" s="17" t="s">
        <v>221</v>
      </c>
      <c r="C17" s="5">
        <f t="shared" si="0"/>
        <v>0.24027777777777778</v>
      </c>
      <c r="D17" s="5">
        <v>0.3416666666666666</v>
      </c>
      <c r="E17" s="146">
        <f t="shared" si="1"/>
        <v>0.10138888888888883</v>
      </c>
      <c r="F17" s="15">
        <f>E17</f>
        <v>0.10138888888888883</v>
      </c>
      <c r="G17" s="16"/>
    </row>
    <row r="18" spans="1:7" ht="20.25">
      <c r="A18" s="4"/>
      <c r="B18" s="27" t="s">
        <v>79</v>
      </c>
      <c r="C18" s="5">
        <f>D17</f>
        <v>0.3416666666666666</v>
      </c>
      <c r="D18" s="5">
        <v>0.3972222222222222</v>
      </c>
      <c r="E18" s="146">
        <f t="shared" si="1"/>
        <v>0.05555555555555558</v>
      </c>
      <c r="F18" s="15"/>
      <c r="G18" s="16">
        <f>E18</f>
        <v>0.05555555555555558</v>
      </c>
    </row>
    <row r="19" spans="1:7" ht="20.25">
      <c r="A19" s="4">
        <v>6905</v>
      </c>
      <c r="B19" s="17" t="s">
        <v>222</v>
      </c>
      <c r="C19" s="5">
        <f>D18</f>
        <v>0.3972222222222222</v>
      </c>
      <c r="D19" s="5">
        <v>0.4201388888888889</v>
      </c>
      <c r="E19" s="146">
        <f t="shared" si="1"/>
        <v>0.022916666666666696</v>
      </c>
      <c r="F19" s="15">
        <f>E19</f>
        <v>0.022916666666666696</v>
      </c>
      <c r="G19" s="16"/>
    </row>
    <row r="20" spans="1:7" ht="20.25">
      <c r="A20" s="132"/>
      <c r="B20" s="220" t="s">
        <v>83</v>
      </c>
      <c r="C20" s="133">
        <f>D19</f>
        <v>0.4201388888888889</v>
      </c>
      <c r="D20" s="133">
        <v>0.5958333333333333</v>
      </c>
      <c r="E20" s="209">
        <f t="shared" si="1"/>
        <v>0.17569444444444443</v>
      </c>
      <c r="F20" s="136"/>
      <c r="G20" s="137"/>
    </row>
    <row r="21" spans="1:7" ht="20.25">
      <c r="A21" s="31">
        <v>6906</v>
      </c>
      <c r="B21" s="17" t="s">
        <v>223</v>
      </c>
      <c r="C21" s="32">
        <f>D20</f>
        <v>0.5958333333333333</v>
      </c>
      <c r="D21" s="32">
        <v>0.6180555555555556</v>
      </c>
      <c r="E21" s="148">
        <f t="shared" si="1"/>
        <v>0.022222222222222254</v>
      </c>
      <c r="F21" s="33">
        <f>E21</f>
        <v>0.022222222222222254</v>
      </c>
      <c r="G21" s="34"/>
    </row>
    <row r="22" spans="1:7" ht="20.25">
      <c r="A22" s="4"/>
      <c r="B22" s="27" t="s">
        <v>79</v>
      </c>
      <c r="C22" s="5">
        <f>D21</f>
        <v>0.6180555555555556</v>
      </c>
      <c r="D22" s="5">
        <v>0.6319444444444444</v>
      </c>
      <c r="E22" s="146">
        <f t="shared" si="1"/>
        <v>0.01388888888888884</v>
      </c>
      <c r="F22" s="6"/>
      <c r="G22" s="7">
        <f>E22</f>
        <v>0.01388888888888884</v>
      </c>
    </row>
    <row r="23" spans="1:7" ht="20.25">
      <c r="A23" s="4">
        <v>6907</v>
      </c>
      <c r="B23" s="17" t="s">
        <v>17</v>
      </c>
      <c r="C23" s="5">
        <f t="shared" si="0"/>
        <v>0.6319444444444444</v>
      </c>
      <c r="D23" s="5">
        <v>0.7347222222222222</v>
      </c>
      <c r="E23" s="146">
        <f t="shared" si="1"/>
        <v>0.10277777777777775</v>
      </c>
      <c r="F23" s="15">
        <f>E23</f>
        <v>0.10277777777777775</v>
      </c>
      <c r="G23" s="16"/>
    </row>
    <row r="24" spans="1:7" ht="20.25">
      <c r="A24" s="4"/>
      <c r="B24" s="27" t="s">
        <v>79</v>
      </c>
      <c r="C24" s="5">
        <f t="shared" si="0"/>
        <v>0.7347222222222222</v>
      </c>
      <c r="D24" s="5">
        <v>0.7638888888888888</v>
      </c>
      <c r="E24" s="146">
        <f t="shared" si="1"/>
        <v>0.029166666666666674</v>
      </c>
      <c r="F24" s="6"/>
      <c r="G24" s="7">
        <f>E24</f>
        <v>0.029166666666666674</v>
      </c>
    </row>
    <row r="25" spans="1:7" ht="21" thickBot="1">
      <c r="A25" s="4">
        <v>6908</v>
      </c>
      <c r="B25" s="17" t="s">
        <v>77</v>
      </c>
      <c r="C25" s="5">
        <f t="shared" si="0"/>
        <v>0.7638888888888888</v>
      </c>
      <c r="D25" s="5">
        <v>0.8409722222222222</v>
      </c>
      <c r="E25" s="146">
        <f t="shared" si="1"/>
        <v>0.07708333333333339</v>
      </c>
      <c r="F25" s="15">
        <f>E25</f>
        <v>0.07708333333333339</v>
      </c>
      <c r="G25" s="16"/>
    </row>
    <row r="26" spans="1:7" ht="21" thickBot="1">
      <c r="A26" s="19"/>
      <c r="B26" s="18" t="s">
        <v>10</v>
      </c>
      <c r="C26" s="8"/>
      <c r="D26" s="8"/>
      <c r="E26" s="182">
        <f>D25-C15-E20</f>
        <v>0.5173611111111112</v>
      </c>
      <c r="F26" s="9">
        <f>SUM(F15:F25)</f>
        <v>0.40625</v>
      </c>
      <c r="G26" s="10">
        <f>SUM(G15:G25)</f>
        <v>0.1111111111111111</v>
      </c>
    </row>
    <row r="27" spans="1:7" ht="22.5">
      <c r="A27" s="183" t="s">
        <v>11</v>
      </c>
      <c r="B27" s="1"/>
      <c r="C27" s="1"/>
      <c r="D27" s="1"/>
      <c r="E27" s="1"/>
      <c r="F27" s="1"/>
      <c r="G27" s="1"/>
    </row>
    <row r="28" spans="1:7" ht="22.5">
      <c r="A28" s="1" t="s">
        <v>224</v>
      </c>
      <c r="B28" s="1"/>
      <c r="C28" s="1"/>
      <c r="D28" s="1"/>
      <c r="E28" s="1"/>
      <c r="F28" s="1"/>
      <c r="G28" s="1"/>
    </row>
    <row r="29" spans="1:7" ht="22.5">
      <c r="A29" s="1"/>
      <c r="B29" s="1"/>
      <c r="C29" s="1"/>
      <c r="D29" s="1"/>
      <c r="E29" s="1"/>
      <c r="F29" s="1"/>
      <c r="G29" s="1"/>
    </row>
    <row r="30" spans="1:7" ht="22.5">
      <c r="A30" s="1"/>
      <c r="B30" s="1"/>
      <c r="C30" s="1"/>
      <c r="D30" s="1"/>
      <c r="E30" s="1"/>
      <c r="F30" s="1"/>
      <c r="G30" s="1"/>
    </row>
    <row r="31" spans="1:7" ht="22.5">
      <c r="A31" s="285" t="s">
        <v>225</v>
      </c>
      <c r="B31" s="285"/>
      <c r="C31" s="285"/>
      <c r="D31" s="285"/>
      <c r="E31" s="285"/>
      <c r="F31" s="285"/>
      <c r="G31" s="285"/>
    </row>
    <row r="32" spans="1:7" ht="22.5">
      <c r="A32" s="286" t="s">
        <v>226</v>
      </c>
      <c r="B32" s="286"/>
      <c r="C32" s="286"/>
      <c r="D32" s="286"/>
      <c r="E32" s="286"/>
      <c r="F32" s="286"/>
      <c r="G32" s="286"/>
    </row>
    <row r="33" spans="1:7" ht="20.25">
      <c r="A33" s="343" t="s">
        <v>112</v>
      </c>
      <c r="B33" s="368"/>
      <c r="C33" s="368"/>
      <c r="D33" s="368"/>
      <c r="E33" s="368"/>
      <c r="F33" s="368"/>
      <c r="G33" s="368"/>
    </row>
    <row r="34" spans="1:7" ht="18.75">
      <c r="A34" s="293" t="s">
        <v>0</v>
      </c>
      <c r="B34" s="293"/>
      <c r="C34" s="293"/>
      <c r="D34" s="293"/>
      <c r="E34" s="293"/>
      <c r="F34" s="293"/>
      <c r="G34" s="293"/>
    </row>
    <row r="35" spans="1:7" ht="19.5" thickBot="1">
      <c r="A35" s="139"/>
      <c r="B35" s="139"/>
      <c r="C35" s="139"/>
      <c r="D35" s="139"/>
      <c r="E35" s="139"/>
      <c r="F35" s="139"/>
      <c r="G35" s="139"/>
    </row>
    <row r="36" spans="1:7" ht="18.75">
      <c r="A36" s="141">
        <v>1</v>
      </c>
      <c r="B36" s="369" t="s">
        <v>1</v>
      </c>
      <c r="C36" s="370"/>
      <c r="D36" s="371" t="s">
        <v>2</v>
      </c>
      <c r="E36" s="371"/>
      <c r="F36" s="371"/>
      <c r="G36" s="372"/>
    </row>
    <row r="37" spans="1:7" ht="18.75">
      <c r="A37" s="142">
        <v>2</v>
      </c>
      <c r="B37" s="360" t="s">
        <v>84</v>
      </c>
      <c r="C37" s="361"/>
      <c r="D37" s="362" t="s">
        <v>227</v>
      </c>
      <c r="E37" s="362"/>
      <c r="F37" s="362"/>
      <c r="G37" s="363"/>
    </row>
    <row r="38" spans="1:7" ht="18.75">
      <c r="A38" s="142">
        <v>3</v>
      </c>
      <c r="B38" s="360" t="s">
        <v>4</v>
      </c>
      <c r="C38" s="361"/>
      <c r="D38" s="362" t="s">
        <v>228</v>
      </c>
      <c r="E38" s="362"/>
      <c r="F38" s="362"/>
      <c r="G38" s="363"/>
    </row>
    <row r="39" spans="1:7" ht="19.5" thickBot="1">
      <c r="A39" s="143">
        <v>4</v>
      </c>
      <c r="B39" s="364" t="s">
        <v>5</v>
      </c>
      <c r="C39" s="365"/>
      <c r="D39" s="366" t="s">
        <v>21</v>
      </c>
      <c r="E39" s="366"/>
      <c r="F39" s="366"/>
      <c r="G39" s="367"/>
    </row>
    <row r="40" spans="1:7" ht="18.75">
      <c r="A40" s="350" t="s">
        <v>3</v>
      </c>
      <c r="B40" s="352" t="s">
        <v>6</v>
      </c>
      <c r="C40" s="354" t="s">
        <v>7</v>
      </c>
      <c r="D40" s="354" t="s">
        <v>8</v>
      </c>
      <c r="E40" s="356" t="s">
        <v>168</v>
      </c>
      <c r="F40" s="358" t="s">
        <v>12</v>
      </c>
      <c r="G40" s="359"/>
    </row>
    <row r="41" spans="1:7" ht="33.75" thickBot="1">
      <c r="A41" s="351"/>
      <c r="B41" s="353"/>
      <c r="C41" s="355"/>
      <c r="D41" s="355"/>
      <c r="E41" s="357"/>
      <c r="F41" s="144" t="s">
        <v>81</v>
      </c>
      <c r="G41" s="145" t="s">
        <v>80</v>
      </c>
    </row>
    <row r="42" spans="1:7" ht="20.25">
      <c r="A42" s="4">
        <v>7633</v>
      </c>
      <c r="B42" s="17" t="s">
        <v>229</v>
      </c>
      <c r="C42" s="5">
        <v>0.9513888888888888</v>
      </c>
      <c r="D42" s="5">
        <v>0.02152777777777778</v>
      </c>
      <c r="E42" s="146">
        <f>D42+12-C42</f>
        <v>11.070138888888888</v>
      </c>
      <c r="F42" s="184"/>
      <c r="G42" s="185">
        <f>E42</f>
        <v>11.070138888888888</v>
      </c>
    </row>
    <row r="43" spans="1:7" ht="20.25">
      <c r="A43" s="4"/>
      <c r="B43" s="27" t="s">
        <v>79</v>
      </c>
      <c r="C43" s="5">
        <f aca="true" t="shared" si="2" ref="C43:C52">D42</f>
        <v>0.02152777777777778</v>
      </c>
      <c r="D43" s="5">
        <v>0.1638888888888889</v>
      </c>
      <c r="E43" s="146">
        <f>D43-C43</f>
        <v>0.1423611111111111</v>
      </c>
      <c r="F43" s="6"/>
      <c r="G43" s="7">
        <f>E43</f>
        <v>0.1423611111111111</v>
      </c>
    </row>
    <row r="44" spans="1:7" ht="20.25">
      <c r="A44" s="4">
        <v>6242</v>
      </c>
      <c r="B44" s="17" t="s">
        <v>18</v>
      </c>
      <c r="C44" s="5">
        <f t="shared" si="2"/>
        <v>0.1638888888888889</v>
      </c>
      <c r="D44" s="5">
        <v>0.22430555555555556</v>
      </c>
      <c r="E44" s="146">
        <f>D44-C44</f>
        <v>0.060416666666666674</v>
      </c>
      <c r="F44" s="15">
        <f>E44</f>
        <v>0.060416666666666674</v>
      </c>
      <c r="G44" s="16"/>
    </row>
    <row r="45" spans="1:7" ht="20.25">
      <c r="A45" s="4"/>
      <c r="B45" s="27" t="s">
        <v>79</v>
      </c>
      <c r="C45" s="5">
        <f t="shared" si="2"/>
        <v>0.22430555555555556</v>
      </c>
      <c r="D45" s="5">
        <v>0.23263888888888887</v>
      </c>
      <c r="E45" s="146">
        <f aca="true" t="shared" si="3" ref="E45:E52">D45-C45</f>
        <v>0.008333333333333304</v>
      </c>
      <c r="F45" s="6"/>
      <c r="G45" s="7">
        <f>E45</f>
        <v>0.008333333333333304</v>
      </c>
    </row>
    <row r="46" spans="1:7" ht="20.25">
      <c r="A46" s="4">
        <v>6842</v>
      </c>
      <c r="B46" s="17" t="s">
        <v>15</v>
      </c>
      <c r="C46" s="5">
        <f t="shared" si="2"/>
        <v>0.23263888888888887</v>
      </c>
      <c r="D46" s="5">
        <v>0.3597222222222222</v>
      </c>
      <c r="E46" s="146">
        <f t="shared" si="3"/>
        <v>0.12708333333333335</v>
      </c>
      <c r="F46" s="15">
        <f>E46</f>
        <v>0.12708333333333335</v>
      </c>
      <c r="G46" s="16"/>
    </row>
    <row r="47" spans="1:7" ht="20.25">
      <c r="A47" s="4"/>
      <c r="B47" s="27" t="s">
        <v>79</v>
      </c>
      <c r="C47" s="5">
        <f t="shared" si="2"/>
        <v>0.3597222222222222</v>
      </c>
      <c r="D47" s="5">
        <v>0.3736111111111111</v>
      </c>
      <c r="E47" s="146">
        <f t="shared" si="3"/>
        <v>0.013888888888888895</v>
      </c>
      <c r="F47" s="6"/>
      <c r="G47" s="7">
        <f>E47</f>
        <v>0.013888888888888895</v>
      </c>
    </row>
    <row r="48" spans="1:7" ht="20.25">
      <c r="A48" s="4">
        <v>6841</v>
      </c>
      <c r="B48" s="17" t="s">
        <v>16</v>
      </c>
      <c r="C48" s="5">
        <f t="shared" si="2"/>
        <v>0.3736111111111111</v>
      </c>
      <c r="D48" s="5">
        <v>0.4979166666666666</v>
      </c>
      <c r="E48" s="146">
        <f t="shared" si="3"/>
        <v>0.1243055555555555</v>
      </c>
      <c r="F48" s="15">
        <f>E48</f>
        <v>0.1243055555555555</v>
      </c>
      <c r="G48" s="16"/>
    </row>
    <row r="49" spans="1:7" ht="20.25">
      <c r="A49" s="4"/>
      <c r="B49" s="27" t="s">
        <v>79</v>
      </c>
      <c r="C49" s="5">
        <f t="shared" si="2"/>
        <v>0.4979166666666666</v>
      </c>
      <c r="D49" s="5">
        <v>0.5145833333333333</v>
      </c>
      <c r="E49" s="146">
        <f t="shared" si="3"/>
        <v>0.016666666666666663</v>
      </c>
      <c r="F49" s="6"/>
      <c r="G49" s="7">
        <f>E49</f>
        <v>0.016666666666666663</v>
      </c>
    </row>
    <row r="50" spans="1:7" ht="20.25">
      <c r="A50" s="4">
        <v>6844</v>
      </c>
      <c r="B50" s="17" t="s">
        <v>15</v>
      </c>
      <c r="C50" s="5">
        <f t="shared" si="2"/>
        <v>0.5145833333333333</v>
      </c>
      <c r="D50" s="5">
        <v>0.6326388888888889</v>
      </c>
      <c r="E50" s="146">
        <f t="shared" si="3"/>
        <v>0.11805555555555558</v>
      </c>
      <c r="F50" s="15">
        <f>E50</f>
        <v>0.11805555555555558</v>
      </c>
      <c r="G50" s="16"/>
    </row>
    <row r="51" spans="1:7" ht="20.25">
      <c r="A51" s="4"/>
      <c r="B51" s="27" t="s">
        <v>79</v>
      </c>
      <c r="C51" s="5">
        <f t="shared" si="2"/>
        <v>0.6326388888888889</v>
      </c>
      <c r="D51" s="5">
        <v>0.6493055555555556</v>
      </c>
      <c r="E51" s="146">
        <f t="shared" si="3"/>
        <v>0.01666666666666672</v>
      </c>
      <c r="F51" s="6"/>
      <c r="G51" s="7">
        <f>E51</f>
        <v>0.01666666666666672</v>
      </c>
    </row>
    <row r="52" spans="1:7" ht="21" thickBot="1">
      <c r="A52" s="4">
        <v>6843</v>
      </c>
      <c r="B52" s="17" t="s">
        <v>16</v>
      </c>
      <c r="C52" s="5">
        <f t="shared" si="2"/>
        <v>0.6493055555555556</v>
      </c>
      <c r="D52" s="5">
        <v>0.7701388888888889</v>
      </c>
      <c r="E52" s="146">
        <f t="shared" si="3"/>
        <v>0.12083333333333335</v>
      </c>
      <c r="F52" s="15">
        <f>E52</f>
        <v>0.12083333333333335</v>
      </c>
      <c r="G52" s="16"/>
    </row>
    <row r="53" spans="1:7" ht="21" thickBot="1">
      <c r="A53" s="19"/>
      <c r="B53" s="18" t="s">
        <v>10</v>
      </c>
      <c r="C53" s="8"/>
      <c r="D53" s="8"/>
      <c r="E53" s="182">
        <f>D52+12-C42</f>
        <v>11.81875</v>
      </c>
      <c r="F53" s="9">
        <f>SUM(F42:F52)</f>
        <v>0.5506944444444445</v>
      </c>
      <c r="G53" s="10">
        <f>SUM(G42:G52)</f>
        <v>11.268055555555556</v>
      </c>
    </row>
    <row r="54" spans="1:7" ht="22.5">
      <c r="A54" s="183" t="s">
        <v>11</v>
      </c>
      <c r="B54" s="1"/>
      <c r="C54" s="1"/>
      <c r="D54" s="1"/>
      <c r="E54" s="1"/>
      <c r="F54" s="1"/>
      <c r="G54" s="1"/>
    </row>
    <row r="55" spans="1:7" ht="22.5">
      <c r="A55" s="1" t="s">
        <v>230</v>
      </c>
      <c r="B55" s="1"/>
      <c r="C55" s="1"/>
      <c r="D55" s="1"/>
      <c r="E55" s="1"/>
      <c r="F55" s="1"/>
      <c r="G55" s="1"/>
    </row>
    <row r="56" spans="1:7" ht="22.5">
      <c r="A56" s="1"/>
      <c r="B56" s="1"/>
      <c r="C56" s="1"/>
      <c r="D56" s="1"/>
      <c r="E56" s="1"/>
      <c r="F56" s="1"/>
      <c r="G56" s="1"/>
    </row>
    <row r="57" spans="1:7" ht="22.5">
      <c r="A57" s="285" t="s">
        <v>231</v>
      </c>
      <c r="B57" s="285"/>
      <c r="C57" s="285"/>
      <c r="D57" s="285"/>
      <c r="E57" s="285"/>
      <c r="F57" s="285"/>
      <c r="G57" s="285"/>
    </row>
    <row r="58" spans="1:7" ht="22.5">
      <c r="A58" s="286" t="s">
        <v>232</v>
      </c>
      <c r="B58" s="286"/>
      <c r="C58" s="286"/>
      <c r="D58" s="286"/>
      <c r="E58" s="286"/>
      <c r="F58" s="286"/>
      <c r="G58" s="286"/>
    </row>
    <row r="59" spans="1:7" ht="20.25">
      <c r="A59" s="343" t="s">
        <v>112</v>
      </c>
      <c r="B59" s="368"/>
      <c r="C59" s="368"/>
      <c r="D59" s="368"/>
      <c r="E59" s="368"/>
      <c r="F59" s="368"/>
      <c r="G59" s="368"/>
    </row>
    <row r="60" spans="1:7" ht="18.75">
      <c r="A60" s="293" t="s">
        <v>0</v>
      </c>
      <c r="B60" s="293"/>
      <c r="C60" s="293"/>
      <c r="D60" s="293"/>
      <c r="E60" s="293"/>
      <c r="F60" s="293"/>
      <c r="G60" s="293"/>
    </row>
    <row r="61" spans="1:7" ht="22.5" thickBot="1">
      <c r="A61" s="13"/>
      <c r="B61" s="13"/>
      <c r="C61" s="13"/>
      <c r="D61" s="13"/>
      <c r="E61" s="13"/>
      <c r="F61" s="13"/>
      <c r="G61" s="13"/>
    </row>
    <row r="62" spans="1:7" ht="18.75">
      <c r="A62" s="141">
        <v>1</v>
      </c>
      <c r="B62" s="369" t="s">
        <v>1</v>
      </c>
      <c r="C62" s="370"/>
      <c r="D62" s="371" t="s">
        <v>2</v>
      </c>
      <c r="E62" s="371"/>
      <c r="F62" s="371"/>
      <c r="G62" s="372"/>
    </row>
    <row r="63" spans="1:7" ht="18.75">
      <c r="A63" s="142">
        <v>2</v>
      </c>
      <c r="B63" s="360" t="s">
        <v>84</v>
      </c>
      <c r="C63" s="361"/>
      <c r="D63" s="362" t="s">
        <v>233</v>
      </c>
      <c r="E63" s="362"/>
      <c r="F63" s="362"/>
      <c r="G63" s="363"/>
    </row>
    <row r="64" spans="1:7" ht="18.75">
      <c r="A64" s="142">
        <v>3</v>
      </c>
      <c r="B64" s="360" t="s">
        <v>4</v>
      </c>
      <c r="C64" s="361"/>
      <c r="D64" s="362" t="s">
        <v>234</v>
      </c>
      <c r="E64" s="362"/>
      <c r="F64" s="362"/>
      <c r="G64" s="363"/>
    </row>
    <row r="65" spans="1:7" ht="19.5" thickBot="1">
      <c r="A65" s="143">
        <v>4</v>
      </c>
      <c r="B65" s="364" t="s">
        <v>5</v>
      </c>
      <c r="C65" s="365"/>
      <c r="D65" s="366" t="s">
        <v>21</v>
      </c>
      <c r="E65" s="366"/>
      <c r="F65" s="366"/>
      <c r="G65" s="367"/>
    </row>
    <row r="66" spans="1:7" ht="18.75">
      <c r="A66" s="350" t="s">
        <v>3</v>
      </c>
      <c r="B66" s="352" t="s">
        <v>6</v>
      </c>
      <c r="C66" s="354" t="s">
        <v>7</v>
      </c>
      <c r="D66" s="354" t="s">
        <v>8</v>
      </c>
      <c r="E66" s="356" t="s">
        <v>168</v>
      </c>
      <c r="F66" s="358" t="s">
        <v>12</v>
      </c>
      <c r="G66" s="359"/>
    </row>
    <row r="67" spans="1:7" ht="33.75" thickBot="1">
      <c r="A67" s="351"/>
      <c r="B67" s="353"/>
      <c r="C67" s="355"/>
      <c r="D67" s="355"/>
      <c r="E67" s="357"/>
      <c r="F67" s="144" t="s">
        <v>81</v>
      </c>
      <c r="G67" s="145" t="s">
        <v>80</v>
      </c>
    </row>
    <row r="68" spans="1:7" ht="20.25">
      <c r="A68" s="4">
        <v>6161</v>
      </c>
      <c r="B68" s="17" t="s">
        <v>20</v>
      </c>
      <c r="C68" s="5">
        <v>0.2465277777777778</v>
      </c>
      <c r="D68" s="5">
        <v>0.3638888888888889</v>
      </c>
      <c r="E68" s="146">
        <f>D68-C68</f>
        <v>0.11736111111111108</v>
      </c>
      <c r="F68" s="184">
        <f>E68</f>
        <v>0.11736111111111108</v>
      </c>
      <c r="G68" s="185"/>
    </row>
    <row r="69" spans="1:7" ht="39">
      <c r="A69" s="132"/>
      <c r="B69" s="30" t="s">
        <v>111</v>
      </c>
      <c r="C69" s="133">
        <f aca="true" t="shared" si="4" ref="C69:C74">D68</f>
        <v>0.3638888888888889</v>
      </c>
      <c r="D69" s="133">
        <v>0.5</v>
      </c>
      <c r="E69" s="209">
        <f aca="true" t="shared" si="5" ref="E69:E74">D69-C69</f>
        <v>0.13611111111111113</v>
      </c>
      <c r="F69" s="136"/>
      <c r="G69" s="137">
        <f>E69*0.5</f>
        <v>0.06805555555555556</v>
      </c>
    </row>
    <row r="70" spans="1:7" ht="20.25">
      <c r="A70" s="4">
        <v>6162</v>
      </c>
      <c r="B70" s="17" t="s">
        <v>19</v>
      </c>
      <c r="C70" s="5">
        <f t="shared" si="4"/>
        <v>0.5</v>
      </c>
      <c r="D70" s="5">
        <v>0.6159722222222223</v>
      </c>
      <c r="E70" s="146">
        <f t="shared" si="5"/>
        <v>0.11597222222222225</v>
      </c>
      <c r="F70" s="15">
        <f>E70</f>
        <v>0.11597222222222225</v>
      </c>
      <c r="G70" s="16"/>
    </row>
    <row r="71" spans="1:7" ht="20.25">
      <c r="A71" s="4"/>
      <c r="B71" s="27" t="s">
        <v>79</v>
      </c>
      <c r="C71" s="5">
        <f t="shared" si="4"/>
        <v>0.6159722222222223</v>
      </c>
      <c r="D71" s="5">
        <v>0.6451388888888888</v>
      </c>
      <c r="E71" s="146">
        <f t="shared" si="5"/>
        <v>0.029166666666666563</v>
      </c>
      <c r="F71" s="6"/>
      <c r="G71" s="7">
        <f>E71</f>
        <v>0.029166666666666563</v>
      </c>
    </row>
    <row r="72" spans="1:7" ht="20.25">
      <c r="A72" s="4">
        <v>6165</v>
      </c>
      <c r="B72" s="17" t="s">
        <v>49</v>
      </c>
      <c r="C72" s="5">
        <f t="shared" si="4"/>
        <v>0.6451388888888888</v>
      </c>
      <c r="D72" s="5">
        <v>0.84375</v>
      </c>
      <c r="E72" s="146">
        <f>D72-C72</f>
        <v>0.19861111111111118</v>
      </c>
      <c r="F72" s="15">
        <f>E72</f>
        <v>0.19861111111111118</v>
      </c>
      <c r="G72" s="16"/>
    </row>
    <row r="73" spans="1:7" ht="20.25">
      <c r="A73" s="4"/>
      <c r="B73" s="27" t="s">
        <v>79</v>
      </c>
      <c r="C73" s="5">
        <f t="shared" si="4"/>
        <v>0.84375</v>
      </c>
      <c r="D73" s="5">
        <v>0.15208333333333332</v>
      </c>
      <c r="E73" s="146">
        <f>D73+12-C73</f>
        <v>11.308333333333334</v>
      </c>
      <c r="F73" s="6"/>
      <c r="G73" s="7">
        <f>E73</f>
        <v>11.308333333333334</v>
      </c>
    </row>
    <row r="74" spans="1:7" ht="21" thickBot="1">
      <c r="A74" s="4">
        <v>6168</v>
      </c>
      <c r="B74" s="17" t="s">
        <v>48</v>
      </c>
      <c r="C74" s="5">
        <f t="shared" si="4"/>
        <v>0.15208333333333332</v>
      </c>
      <c r="D74" s="5">
        <v>0.34722222222222227</v>
      </c>
      <c r="E74" s="146">
        <f t="shared" si="5"/>
        <v>0.19513888888888895</v>
      </c>
      <c r="F74" s="15">
        <f>E74</f>
        <v>0.19513888888888895</v>
      </c>
      <c r="G74" s="16"/>
    </row>
    <row r="75" spans="1:7" ht="21" thickBot="1">
      <c r="A75" s="19"/>
      <c r="B75" s="18" t="s">
        <v>10</v>
      </c>
      <c r="C75" s="8"/>
      <c r="D75" s="8"/>
      <c r="E75" s="186" t="s">
        <v>265</v>
      </c>
      <c r="F75" s="9">
        <f>SUM(F68:F74)</f>
        <v>0.6270833333333334</v>
      </c>
      <c r="G75" s="10">
        <f>SUM(G68:G74)</f>
        <v>11.405555555555555</v>
      </c>
    </row>
    <row r="76" spans="1:7" ht="22.5">
      <c r="A76" s="183" t="s">
        <v>11</v>
      </c>
      <c r="B76" s="1"/>
      <c r="C76" s="1"/>
      <c r="D76" s="1"/>
      <c r="E76" s="187"/>
      <c r="F76" s="1"/>
      <c r="G76" s="1"/>
    </row>
    <row r="77" spans="1:7" ht="22.5">
      <c r="A77" s="1" t="s">
        <v>266</v>
      </c>
      <c r="B77" s="1"/>
      <c r="C77" s="1"/>
      <c r="D77" s="1"/>
      <c r="E77" s="1"/>
      <c r="F77" s="1"/>
      <c r="G77" s="1"/>
    </row>
    <row r="78" spans="1:7" ht="22.5">
      <c r="A78" s="1"/>
      <c r="B78" s="1"/>
      <c r="C78" s="1"/>
      <c r="D78" s="1"/>
      <c r="E78" s="1"/>
      <c r="F78" s="1"/>
      <c r="G78" s="1"/>
    </row>
    <row r="79" spans="1:7" ht="22.5">
      <c r="A79" s="1"/>
      <c r="B79" s="1"/>
      <c r="C79" s="1"/>
      <c r="D79" s="1"/>
      <c r="E79" s="1"/>
      <c r="F79" s="1"/>
      <c r="G79" s="1"/>
    </row>
    <row r="80" spans="1:7" ht="22.5">
      <c r="A80" s="1"/>
      <c r="B80" s="1"/>
      <c r="C80" s="1"/>
      <c r="D80" s="1"/>
      <c r="E80" s="1"/>
      <c r="F80" s="1"/>
      <c r="G80" s="1"/>
    </row>
    <row r="81" spans="1:7" ht="22.5">
      <c r="A81" s="285" t="s">
        <v>235</v>
      </c>
      <c r="B81" s="285"/>
      <c r="C81" s="285"/>
      <c r="D81" s="285"/>
      <c r="E81" s="285"/>
      <c r="F81" s="285"/>
      <c r="G81" s="285"/>
    </row>
    <row r="82" spans="1:7" ht="22.5">
      <c r="A82" s="286" t="s">
        <v>236</v>
      </c>
      <c r="B82" s="286"/>
      <c r="C82" s="286"/>
      <c r="D82" s="286"/>
      <c r="E82" s="286"/>
      <c r="F82" s="286"/>
      <c r="G82" s="286"/>
    </row>
    <row r="83" spans="1:7" ht="20.25">
      <c r="A83" s="343" t="s">
        <v>112</v>
      </c>
      <c r="B83" s="368"/>
      <c r="C83" s="368"/>
      <c r="D83" s="368"/>
      <c r="E83" s="368"/>
      <c r="F83" s="368"/>
      <c r="G83" s="368"/>
    </row>
    <row r="84" spans="1:7" ht="18.75">
      <c r="A84" s="293" t="s">
        <v>0</v>
      </c>
      <c r="B84" s="293"/>
      <c r="C84" s="293"/>
      <c r="D84" s="293"/>
      <c r="E84" s="293"/>
      <c r="F84" s="293"/>
      <c r="G84" s="293"/>
    </row>
    <row r="85" spans="1:7" ht="23.25" thickBot="1">
      <c r="A85" s="138"/>
      <c r="B85" s="138"/>
      <c r="C85" s="138"/>
      <c r="D85" s="138"/>
      <c r="E85" s="138"/>
      <c r="F85" s="138"/>
      <c r="G85" s="138"/>
    </row>
    <row r="86" spans="1:7" ht="18.75">
      <c r="A86" s="141">
        <v>1</v>
      </c>
      <c r="B86" s="369" t="s">
        <v>1</v>
      </c>
      <c r="C86" s="370"/>
      <c r="D86" s="371" t="s">
        <v>2</v>
      </c>
      <c r="E86" s="371"/>
      <c r="F86" s="371"/>
      <c r="G86" s="372"/>
    </row>
    <row r="87" spans="1:7" ht="18.75">
      <c r="A87" s="142">
        <v>2</v>
      </c>
      <c r="B87" s="360" t="s">
        <v>84</v>
      </c>
      <c r="C87" s="361"/>
      <c r="D87" s="362" t="s">
        <v>237</v>
      </c>
      <c r="E87" s="362"/>
      <c r="F87" s="362"/>
      <c r="G87" s="363"/>
    </row>
    <row r="88" spans="1:7" ht="18.75">
      <c r="A88" s="142">
        <v>3</v>
      </c>
      <c r="B88" s="360" t="s">
        <v>4</v>
      </c>
      <c r="C88" s="361"/>
      <c r="D88" s="362" t="s">
        <v>238</v>
      </c>
      <c r="E88" s="362"/>
      <c r="F88" s="362"/>
      <c r="G88" s="363"/>
    </row>
    <row r="89" spans="1:7" ht="19.5" thickBot="1">
      <c r="A89" s="143">
        <v>4</v>
      </c>
      <c r="B89" s="364" t="s">
        <v>5</v>
      </c>
      <c r="C89" s="365"/>
      <c r="D89" s="366" t="s">
        <v>21</v>
      </c>
      <c r="E89" s="366"/>
      <c r="F89" s="366"/>
      <c r="G89" s="367"/>
    </row>
    <row r="90" spans="1:7" ht="21" thickBot="1">
      <c r="A90" s="419"/>
      <c r="B90" s="420"/>
      <c r="C90" s="420"/>
      <c r="D90" s="420"/>
      <c r="E90" s="420"/>
      <c r="F90" s="420"/>
      <c r="G90" s="421"/>
    </row>
    <row r="91" spans="1:7" ht="18.75">
      <c r="A91" s="350" t="s">
        <v>3</v>
      </c>
      <c r="B91" s="422" t="s">
        <v>6</v>
      </c>
      <c r="C91" s="423" t="s">
        <v>7</v>
      </c>
      <c r="D91" s="423" t="s">
        <v>8</v>
      </c>
      <c r="E91" s="424" t="s">
        <v>168</v>
      </c>
      <c r="F91" s="425" t="s">
        <v>12</v>
      </c>
      <c r="G91" s="426"/>
    </row>
    <row r="92" spans="1:7" ht="33.75" thickBot="1">
      <c r="A92" s="351"/>
      <c r="B92" s="353"/>
      <c r="C92" s="355"/>
      <c r="D92" s="355"/>
      <c r="E92" s="357"/>
      <c r="F92" s="144" t="s">
        <v>81</v>
      </c>
      <c r="G92" s="145" t="s">
        <v>80</v>
      </c>
    </row>
    <row r="93" spans="1:7" ht="20.25">
      <c r="A93" s="4">
        <v>6836</v>
      </c>
      <c r="B93" s="17" t="s">
        <v>15</v>
      </c>
      <c r="C93" s="5">
        <v>0.7180555555555556</v>
      </c>
      <c r="D93" s="5">
        <v>0.8416666666666667</v>
      </c>
      <c r="E93" s="146">
        <f>D93-C93</f>
        <v>0.12361111111111112</v>
      </c>
      <c r="F93" s="15">
        <f>E93</f>
        <v>0.12361111111111112</v>
      </c>
      <c r="G93" s="16"/>
    </row>
    <row r="94" spans="1:7" ht="20.25">
      <c r="A94" s="4"/>
      <c r="B94" s="27" t="s">
        <v>79</v>
      </c>
      <c r="C94" s="5">
        <f>D93</f>
        <v>0.8416666666666667</v>
      </c>
      <c r="D94" s="5">
        <v>0.1625</v>
      </c>
      <c r="E94" s="146">
        <f>D94+12-C94</f>
        <v>11.320833333333333</v>
      </c>
      <c r="F94" s="6"/>
      <c r="G94" s="7">
        <f>E94</f>
        <v>11.320833333333333</v>
      </c>
    </row>
    <row r="95" spans="1:7" ht="21" thickBot="1">
      <c r="A95" s="4">
        <v>6835</v>
      </c>
      <c r="B95" s="17" t="s">
        <v>16</v>
      </c>
      <c r="C95" s="5">
        <f>D94</f>
        <v>0.1625</v>
      </c>
      <c r="D95" s="5">
        <v>0.28541666666666665</v>
      </c>
      <c r="E95" s="146">
        <f>D95-C95</f>
        <v>0.12291666666666665</v>
      </c>
      <c r="F95" s="15">
        <f>E95</f>
        <v>0.12291666666666665</v>
      </c>
      <c r="G95" s="16"/>
    </row>
    <row r="96" spans="1:7" ht="21" thickBot="1">
      <c r="A96" s="19"/>
      <c r="B96" s="18" t="s">
        <v>10</v>
      </c>
      <c r="C96" s="8"/>
      <c r="D96" s="8"/>
      <c r="E96" s="182">
        <f>D95+12-C93</f>
        <v>11.567361111111111</v>
      </c>
      <c r="F96" s="9">
        <f>SUM(F93:F95)</f>
        <v>0.24652777777777776</v>
      </c>
      <c r="G96" s="10">
        <f>SUM(G93:G95)</f>
        <v>11.320833333333333</v>
      </c>
    </row>
    <row r="97" spans="1:7" ht="22.5">
      <c r="A97" s="183" t="s">
        <v>11</v>
      </c>
      <c r="B97" s="1"/>
      <c r="C97" s="1"/>
      <c r="D97" s="1"/>
      <c r="E97" s="1"/>
      <c r="F97" s="1"/>
      <c r="G97" s="1"/>
    </row>
    <row r="98" spans="1:7" ht="22.5">
      <c r="A98" s="1" t="s">
        <v>239</v>
      </c>
      <c r="B98" s="1"/>
      <c r="C98" s="1"/>
      <c r="D98" s="1"/>
      <c r="E98" s="1"/>
      <c r="F98" s="1"/>
      <c r="G98" s="1"/>
    </row>
  </sheetData>
  <sheetProtection/>
  <mergeCells count="74">
    <mergeCell ref="F2:G2"/>
    <mergeCell ref="A4:G4"/>
    <mergeCell ref="A5:G5"/>
    <mergeCell ref="A6:G6"/>
    <mergeCell ref="A7:G7"/>
    <mergeCell ref="B9:C9"/>
    <mergeCell ref="D9:G9"/>
    <mergeCell ref="B10:C10"/>
    <mergeCell ref="D10:G10"/>
    <mergeCell ref="B11:C11"/>
    <mergeCell ref="D11:G11"/>
    <mergeCell ref="B12:C12"/>
    <mergeCell ref="D12:G12"/>
    <mergeCell ref="A13:A14"/>
    <mergeCell ref="B13:B14"/>
    <mergeCell ref="C13:C14"/>
    <mergeCell ref="D13:D14"/>
    <mergeCell ref="E13:E14"/>
    <mergeCell ref="F13:G13"/>
    <mergeCell ref="A31:G31"/>
    <mergeCell ref="A32:G32"/>
    <mergeCell ref="A33:G33"/>
    <mergeCell ref="A34:G34"/>
    <mergeCell ref="B36:C36"/>
    <mergeCell ref="D36:G36"/>
    <mergeCell ref="B37:C37"/>
    <mergeCell ref="D37:G37"/>
    <mergeCell ref="B38:C38"/>
    <mergeCell ref="D38:G38"/>
    <mergeCell ref="B39:C39"/>
    <mergeCell ref="D39:G39"/>
    <mergeCell ref="A40:A41"/>
    <mergeCell ref="B40:B41"/>
    <mergeCell ref="C40:C41"/>
    <mergeCell ref="D40:D41"/>
    <mergeCell ref="E40:E41"/>
    <mergeCell ref="F40:G40"/>
    <mergeCell ref="A57:G57"/>
    <mergeCell ref="A58:G58"/>
    <mergeCell ref="A59:G59"/>
    <mergeCell ref="A60:G60"/>
    <mergeCell ref="B62:C62"/>
    <mergeCell ref="D62:G62"/>
    <mergeCell ref="B63:C63"/>
    <mergeCell ref="D63:G63"/>
    <mergeCell ref="B64:C64"/>
    <mergeCell ref="D64:G64"/>
    <mergeCell ref="B65:C65"/>
    <mergeCell ref="D65:G65"/>
    <mergeCell ref="A66:A67"/>
    <mergeCell ref="B66:B67"/>
    <mergeCell ref="C66:C67"/>
    <mergeCell ref="D66:D67"/>
    <mergeCell ref="E66:E67"/>
    <mergeCell ref="F66:G66"/>
    <mergeCell ref="A81:G81"/>
    <mergeCell ref="A82:G82"/>
    <mergeCell ref="A83:G83"/>
    <mergeCell ref="A84:G84"/>
    <mergeCell ref="B86:C86"/>
    <mergeCell ref="D86:G86"/>
    <mergeCell ref="B87:C87"/>
    <mergeCell ref="D87:G87"/>
    <mergeCell ref="B88:C88"/>
    <mergeCell ref="D88:G88"/>
    <mergeCell ref="B89:C89"/>
    <mergeCell ref="D89:G89"/>
    <mergeCell ref="A90:G90"/>
    <mergeCell ref="A91:A92"/>
    <mergeCell ref="B91:B92"/>
    <mergeCell ref="C91:C92"/>
    <mergeCell ref="D91:D92"/>
    <mergeCell ref="E91:E92"/>
    <mergeCell ref="F91:G91"/>
  </mergeCells>
  <printOptions/>
  <pageMargins left="0.7086614173228347" right="0.19" top="0.24" bottom="0.3" header="0.24" footer="0.24"/>
  <pageSetup fitToHeight="3" horizontalDpi="600" verticalDpi="600" orientation="portrait" paperSize="9" scale="60" r:id="rId1"/>
  <rowBreaks count="1" manualBreakCount="1">
    <brk id="56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90" zoomScaleSheetLayoutView="90" zoomScalePageLayoutView="0" workbookViewId="0" topLeftCell="A16">
      <selection activeCell="A3" sqref="A3:G3"/>
    </sheetView>
  </sheetViews>
  <sheetFormatPr defaultColWidth="9.00390625" defaultRowHeight="12.75"/>
  <cols>
    <col min="1" max="1" width="16.625" style="45" customWidth="1"/>
    <col min="2" max="2" width="48.875" style="45" customWidth="1"/>
    <col min="3" max="3" width="12.375" style="45" customWidth="1"/>
    <col min="4" max="4" width="18.125" style="45" customWidth="1"/>
    <col min="5" max="5" width="16.00390625" style="45" customWidth="1"/>
    <col min="6" max="6" width="12.875" style="45" customWidth="1"/>
    <col min="7" max="7" width="13.125" style="45" customWidth="1"/>
    <col min="8" max="8" width="5.25390625" style="45" customWidth="1"/>
    <col min="9" max="16384" width="9.125" style="45" customWidth="1"/>
  </cols>
  <sheetData>
    <row r="1" spans="1:7" ht="20.25">
      <c r="A1" s="177" t="s">
        <v>240</v>
      </c>
      <c r="B1" s="178"/>
      <c r="C1" s="178"/>
      <c r="D1" s="178"/>
      <c r="E1" s="225" t="s">
        <v>286</v>
      </c>
      <c r="F1" s="391" t="s">
        <v>287</v>
      </c>
      <c r="G1" s="391"/>
    </row>
    <row r="2" spans="1:7" ht="20.25">
      <c r="A2" s="179"/>
      <c r="B2" s="180"/>
      <c r="C2" s="180"/>
      <c r="D2" s="180"/>
      <c r="E2" s="180"/>
      <c r="F2" s="180"/>
      <c r="G2" s="180"/>
    </row>
    <row r="3" spans="1:7" ht="22.5">
      <c r="A3" s="432" t="s">
        <v>241</v>
      </c>
      <c r="B3" s="432"/>
      <c r="C3" s="432"/>
      <c r="D3" s="432"/>
      <c r="E3" s="432"/>
      <c r="F3" s="432"/>
      <c r="G3" s="432"/>
    </row>
    <row r="4" spans="1:7" ht="22.5">
      <c r="A4" s="286" t="s">
        <v>242</v>
      </c>
      <c r="B4" s="286"/>
      <c r="C4" s="286"/>
      <c r="D4" s="286"/>
      <c r="E4" s="286"/>
      <c r="F4" s="286"/>
      <c r="G4" s="286"/>
    </row>
    <row r="5" spans="1:7" ht="20.25">
      <c r="A5" s="343" t="s">
        <v>112</v>
      </c>
      <c r="B5" s="368"/>
      <c r="C5" s="368"/>
      <c r="D5" s="368"/>
      <c r="E5" s="368"/>
      <c r="F5" s="368"/>
      <c r="G5" s="368"/>
    </row>
    <row r="6" spans="1:7" ht="18.75">
      <c r="A6" s="293" t="s">
        <v>0</v>
      </c>
      <c r="B6" s="293"/>
      <c r="C6" s="293"/>
      <c r="D6" s="293"/>
      <c r="E6" s="293"/>
      <c r="F6" s="293"/>
      <c r="G6" s="293"/>
    </row>
    <row r="7" spans="1:7" ht="22.5" thickBot="1">
      <c r="A7" s="13"/>
      <c r="B7" s="13"/>
      <c r="C7" s="13"/>
      <c r="D7" s="13"/>
      <c r="E7" s="13"/>
      <c r="F7" s="13"/>
      <c r="G7" s="13"/>
    </row>
    <row r="8" spans="1:7" ht="18.75">
      <c r="A8" s="141">
        <v>1</v>
      </c>
      <c r="B8" s="369" t="s">
        <v>1</v>
      </c>
      <c r="C8" s="370"/>
      <c r="D8" s="371" t="s">
        <v>2</v>
      </c>
      <c r="E8" s="371"/>
      <c r="F8" s="371"/>
      <c r="G8" s="372"/>
    </row>
    <row r="9" spans="1:7" ht="18.75">
      <c r="A9" s="142">
        <v>2</v>
      </c>
      <c r="B9" s="360" t="s">
        <v>84</v>
      </c>
      <c r="C9" s="361"/>
      <c r="D9" s="362" t="s">
        <v>243</v>
      </c>
      <c r="E9" s="362"/>
      <c r="F9" s="362"/>
      <c r="G9" s="363"/>
    </row>
    <row r="10" spans="1:7" ht="18.75">
      <c r="A10" s="142">
        <v>3</v>
      </c>
      <c r="B10" s="360" t="s">
        <v>4</v>
      </c>
      <c r="C10" s="361"/>
      <c r="D10" s="362" t="s">
        <v>244</v>
      </c>
      <c r="E10" s="362"/>
      <c r="F10" s="362"/>
      <c r="G10" s="363"/>
    </row>
    <row r="11" spans="1:7" ht="19.5" thickBot="1">
      <c r="A11" s="143">
        <v>4</v>
      </c>
      <c r="B11" s="364" t="s">
        <v>5</v>
      </c>
      <c r="C11" s="365"/>
      <c r="D11" s="366" t="s">
        <v>21</v>
      </c>
      <c r="E11" s="366"/>
      <c r="F11" s="366"/>
      <c r="G11" s="367"/>
    </row>
    <row r="12" spans="1:7" ht="21" thickBot="1">
      <c r="A12" s="25"/>
      <c r="B12" s="188"/>
      <c r="C12" s="188"/>
      <c r="D12" s="25"/>
      <c r="E12" s="25"/>
      <c r="F12" s="25"/>
      <c r="G12" s="25"/>
    </row>
    <row r="13" spans="1:7" ht="20.25">
      <c r="A13" s="435" t="s">
        <v>245</v>
      </c>
      <c r="B13" s="437" t="s">
        <v>6</v>
      </c>
      <c r="C13" s="437" t="s">
        <v>7</v>
      </c>
      <c r="D13" s="437" t="s">
        <v>8</v>
      </c>
      <c r="E13" s="439" t="s">
        <v>168</v>
      </c>
      <c r="F13" s="435" t="s">
        <v>12</v>
      </c>
      <c r="G13" s="441"/>
    </row>
    <row r="14" spans="1:7" ht="29.25" thickBot="1">
      <c r="A14" s="436"/>
      <c r="B14" s="438"/>
      <c r="C14" s="438"/>
      <c r="D14" s="438"/>
      <c r="E14" s="440"/>
      <c r="F14" s="153" t="s">
        <v>81</v>
      </c>
      <c r="G14" s="154" t="s">
        <v>80</v>
      </c>
    </row>
    <row r="15" spans="1:7" ht="20.25">
      <c r="A15" s="189">
        <v>6943</v>
      </c>
      <c r="B15" s="190" t="s">
        <v>63</v>
      </c>
      <c r="C15" s="5">
        <v>0.29097222222222224</v>
      </c>
      <c r="D15" s="5">
        <v>0.42569444444444443</v>
      </c>
      <c r="E15" s="20">
        <f aca="true" t="shared" si="0" ref="E15:E21">D15-C15</f>
        <v>0.1347222222222222</v>
      </c>
      <c r="F15" s="21">
        <f>E15</f>
        <v>0.1347222222222222</v>
      </c>
      <c r="G15" s="22"/>
    </row>
    <row r="16" spans="1:7" ht="20.25">
      <c r="A16" s="191"/>
      <c r="B16" s="27" t="s">
        <v>79</v>
      </c>
      <c r="C16" s="5">
        <f aca="true" t="shared" si="1" ref="C16:C22">D15</f>
        <v>0.42569444444444443</v>
      </c>
      <c r="D16" s="5">
        <v>0.4791666666666667</v>
      </c>
      <c r="E16" s="146">
        <f t="shared" si="0"/>
        <v>0.053472222222222254</v>
      </c>
      <c r="F16" s="6"/>
      <c r="G16" s="7">
        <f>E16</f>
        <v>0.053472222222222254</v>
      </c>
    </row>
    <row r="17" spans="1:7" ht="20.25">
      <c r="A17" s="191" t="s">
        <v>246</v>
      </c>
      <c r="B17" s="192" t="s">
        <v>65</v>
      </c>
      <c r="C17" s="5">
        <f t="shared" si="1"/>
        <v>0.4791666666666667</v>
      </c>
      <c r="D17" s="5">
        <v>0.6069444444444444</v>
      </c>
      <c r="E17" s="146">
        <f t="shared" si="0"/>
        <v>0.1277777777777777</v>
      </c>
      <c r="F17" s="6">
        <f>E17</f>
        <v>0.1277777777777777</v>
      </c>
      <c r="G17" s="193"/>
    </row>
    <row r="18" spans="1:7" ht="39">
      <c r="A18" s="191" t="s">
        <v>247</v>
      </c>
      <c r="B18" s="27" t="s">
        <v>248</v>
      </c>
      <c r="C18" s="5">
        <f>D17</f>
        <v>0.6069444444444444</v>
      </c>
      <c r="D18" s="5">
        <v>0.6486111111111111</v>
      </c>
      <c r="E18" s="146">
        <f t="shared" si="0"/>
        <v>0.04166666666666674</v>
      </c>
      <c r="F18" s="6"/>
      <c r="G18" s="193">
        <f>E18*0.5</f>
        <v>0.02083333333333337</v>
      </c>
    </row>
    <row r="19" spans="1:7" ht="20.25">
      <c r="A19" s="191" t="s">
        <v>247</v>
      </c>
      <c r="B19" s="27" t="s">
        <v>79</v>
      </c>
      <c r="C19" s="5">
        <f>D18</f>
        <v>0.6486111111111111</v>
      </c>
      <c r="D19" s="5">
        <v>0.75</v>
      </c>
      <c r="E19" s="146">
        <f t="shared" si="0"/>
        <v>0.10138888888888886</v>
      </c>
      <c r="F19" s="6"/>
      <c r="G19" s="7">
        <f>E19</f>
        <v>0.10138888888888886</v>
      </c>
    </row>
    <row r="20" spans="1:7" ht="20.25">
      <c r="A20" s="191" t="s">
        <v>249</v>
      </c>
      <c r="B20" s="192" t="s">
        <v>66</v>
      </c>
      <c r="C20" s="5">
        <f>D19</f>
        <v>0.75</v>
      </c>
      <c r="D20" s="5">
        <v>0.9541666666666666</v>
      </c>
      <c r="E20" s="146">
        <f t="shared" si="0"/>
        <v>0.2041666666666666</v>
      </c>
      <c r="F20" s="6">
        <f>E20</f>
        <v>0.2041666666666666</v>
      </c>
      <c r="G20" s="7"/>
    </row>
    <row r="21" spans="1:7" ht="20.25">
      <c r="A21" s="191"/>
      <c r="B21" s="27" t="s">
        <v>79</v>
      </c>
      <c r="C21" s="5">
        <f t="shared" si="1"/>
        <v>0.9541666666666666</v>
      </c>
      <c r="D21" s="5">
        <v>0.9652777777777778</v>
      </c>
      <c r="E21" s="146">
        <f t="shared" si="0"/>
        <v>0.011111111111111183</v>
      </c>
      <c r="F21" s="6"/>
      <c r="G21" s="7">
        <f>E21</f>
        <v>0.011111111111111183</v>
      </c>
    </row>
    <row r="22" spans="1:7" ht="21" thickBot="1">
      <c r="A22" s="191">
        <v>6946</v>
      </c>
      <c r="B22" s="192" t="s">
        <v>64</v>
      </c>
      <c r="C22" s="5">
        <f t="shared" si="1"/>
        <v>0.9652777777777778</v>
      </c>
      <c r="D22" s="5">
        <v>0.09513888888888888</v>
      </c>
      <c r="E22" s="146">
        <f>D22+12-C22</f>
        <v>11.12986111111111</v>
      </c>
      <c r="F22" s="194">
        <f>E22</f>
        <v>11.12986111111111</v>
      </c>
      <c r="G22" s="195"/>
    </row>
    <row r="23" spans="1:7" ht="21" thickBot="1">
      <c r="A23" s="196"/>
      <c r="B23" s="197" t="s">
        <v>10</v>
      </c>
      <c r="C23" s="8"/>
      <c r="D23" s="8"/>
      <c r="E23" s="198">
        <f>F23+G23</f>
        <v>11.783333333333331</v>
      </c>
      <c r="F23" s="9">
        <f>SUM(F15:F22)</f>
        <v>11.596527777777776</v>
      </c>
      <c r="G23" s="10">
        <f>SUM(G15:G22)</f>
        <v>0.18680555555555567</v>
      </c>
    </row>
    <row r="24" spans="1:7" ht="22.5">
      <c r="A24" s="183" t="s">
        <v>11</v>
      </c>
      <c r="B24" s="199"/>
      <c r="C24" s="199"/>
      <c r="D24" s="199"/>
      <c r="E24" s="1"/>
      <c r="F24" s="1"/>
      <c r="G24" s="1"/>
    </row>
    <row r="25" spans="1:7" ht="22.5">
      <c r="A25" s="1" t="s">
        <v>267</v>
      </c>
      <c r="B25" s="199"/>
      <c r="C25" s="199"/>
      <c r="D25" s="199"/>
      <c r="E25" s="1"/>
      <c r="F25" s="1"/>
      <c r="G25" s="1"/>
    </row>
    <row r="26" spans="1:7" ht="22.5">
      <c r="A26" s="1"/>
      <c r="B26" s="199"/>
      <c r="C26" s="199"/>
      <c r="D26" s="199"/>
      <c r="E26" s="1"/>
      <c r="F26" s="1"/>
      <c r="G26" s="1"/>
    </row>
    <row r="27" spans="1:7" ht="22.5">
      <c r="A27" s="1"/>
      <c r="B27" s="199"/>
      <c r="C27" s="199"/>
      <c r="D27" s="199"/>
      <c r="E27" s="1"/>
      <c r="F27" s="1"/>
      <c r="G27" s="1"/>
    </row>
    <row r="28" spans="1:7" ht="22.5">
      <c r="A28" s="432" t="s">
        <v>250</v>
      </c>
      <c r="B28" s="432"/>
      <c r="C28" s="432"/>
      <c r="D28" s="432"/>
      <c r="E28" s="432"/>
      <c r="F28" s="432"/>
      <c r="G28" s="432"/>
    </row>
    <row r="29" spans="1:7" ht="22.5">
      <c r="A29" s="286" t="s">
        <v>251</v>
      </c>
      <c r="B29" s="286"/>
      <c r="C29" s="286"/>
      <c r="D29" s="286"/>
      <c r="E29" s="286"/>
      <c r="F29" s="286"/>
      <c r="G29" s="286"/>
    </row>
    <row r="30" spans="1:7" ht="22.5">
      <c r="A30" s="285" t="s">
        <v>252</v>
      </c>
      <c r="B30" s="285"/>
      <c r="C30" s="285"/>
      <c r="D30" s="285"/>
      <c r="E30" s="285"/>
      <c r="F30" s="285"/>
      <c r="G30" s="285"/>
    </row>
    <row r="31" spans="1:7" ht="18.75">
      <c r="A31" s="293" t="s">
        <v>0</v>
      </c>
      <c r="B31" s="293"/>
      <c r="C31" s="293"/>
      <c r="D31" s="293"/>
      <c r="E31" s="293"/>
      <c r="F31" s="293"/>
      <c r="G31" s="293"/>
    </row>
    <row r="32" spans="1:7" ht="22.5" thickBot="1">
      <c r="A32" s="13"/>
      <c r="B32" s="13"/>
      <c r="C32" s="13"/>
      <c r="D32" s="13"/>
      <c r="E32" s="13"/>
      <c r="F32" s="13"/>
      <c r="G32" s="13"/>
    </row>
    <row r="33" spans="1:7" ht="18.75">
      <c r="A33" s="200">
        <v>1</v>
      </c>
      <c r="B33" s="345" t="s">
        <v>1</v>
      </c>
      <c r="C33" s="433"/>
      <c r="D33" s="434" t="s">
        <v>2</v>
      </c>
      <c r="E33" s="348"/>
      <c r="F33" s="348"/>
      <c r="G33" s="349"/>
    </row>
    <row r="34" spans="1:7" ht="18.75">
      <c r="A34" s="201">
        <v>2</v>
      </c>
      <c r="B34" s="328" t="s">
        <v>3</v>
      </c>
      <c r="C34" s="428"/>
      <c r="D34" s="429" t="s">
        <v>253</v>
      </c>
      <c r="E34" s="331"/>
      <c r="F34" s="331"/>
      <c r="G34" s="332"/>
    </row>
    <row r="35" spans="1:7" ht="18.75">
      <c r="A35" s="201">
        <v>3</v>
      </c>
      <c r="B35" s="328" t="s">
        <v>4</v>
      </c>
      <c r="C35" s="428"/>
      <c r="D35" s="429" t="s">
        <v>254</v>
      </c>
      <c r="E35" s="331"/>
      <c r="F35" s="331"/>
      <c r="G35" s="332"/>
    </row>
    <row r="36" spans="1:7" ht="19.5" thickBot="1">
      <c r="A36" s="202">
        <v>4</v>
      </c>
      <c r="B36" s="338" t="s">
        <v>5</v>
      </c>
      <c r="C36" s="430"/>
      <c r="D36" s="431" t="s">
        <v>60</v>
      </c>
      <c r="E36" s="341"/>
      <c r="F36" s="341"/>
      <c r="G36" s="342"/>
    </row>
    <row r="37" spans="1:7" ht="21" thickBot="1">
      <c r="A37" s="25"/>
      <c r="B37" s="188"/>
      <c r="C37" s="188"/>
      <c r="D37" s="25"/>
      <c r="E37" s="25"/>
      <c r="F37" s="25"/>
      <c r="G37" s="25"/>
    </row>
    <row r="38" spans="1:7" ht="18.75">
      <c r="A38" s="294" t="s">
        <v>245</v>
      </c>
      <c r="B38" s="295" t="s">
        <v>6</v>
      </c>
      <c r="C38" s="295" t="s">
        <v>7</v>
      </c>
      <c r="D38" s="295" t="s">
        <v>8</v>
      </c>
      <c r="E38" s="296" t="s">
        <v>255</v>
      </c>
      <c r="F38" s="298" t="s">
        <v>12</v>
      </c>
      <c r="G38" s="299"/>
    </row>
    <row r="39" spans="1:7" ht="19.5" thickBot="1">
      <c r="A39" s="270"/>
      <c r="B39" s="272"/>
      <c r="C39" s="272"/>
      <c r="D39" s="272"/>
      <c r="E39" s="297"/>
      <c r="F39" s="203" t="s">
        <v>256</v>
      </c>
      <c r="G39" s="204" t="s">
        <v>257</v>
      </c>
    </row>
    <row r="40" spans="1:7" ht="20.25">
      <c r="A40" s="191">
        <v>6163</v>
      </c>
      <c r="B40" s="192" t="s">
        <v>258</v>
      </c>
      <c r="C40" s="5">
        <v>0.55625</v>
      </c>
      <c r="D40" s="5">
        <v>0.638888888888889</v>
      </c>
      <c r="E40" s="146">
        <f>D40-C40</f>
        <v>0.08263888888888893</v>
      </c>
      <c r="F40" s="184">
        <f>E40</f>
        <v>0.08263888888888893</v>
      </c>
      <c r="G40" s="185"/>
    </row>
    <row r="41" spans="1:7" ht="20.25">
      <c r="A41" s="191"/>
      <c r="B41" s="27" t="s">
        <v>79</v>
      </c>
      <c r="C41" s="5">
        <f>D40</f>
        <v>0.638888888888889</v>
      </c>
      <c r="D41" s="5">
        <v>0.6597222222222222</v>
      </c>
      <c r="E41" s="146">
        <f>D41-C41</f>
        <v>0.02083333333333326</v>
      </c>
      <c r="F41" s="6"/>
      <c r="G41" s="7">
        <f>E41</f>
        <v>0.02083333333333326</v>
      </c>
    </row>
    <row r="42" spans="1:7" ht="21" thickBot="1">
      <c r="A42" s="191">
        <v>6164</v>
      </c>
      <c r="B42" s="192" t="s">
        <v>259</v>
      </c>
      <c r="C42" s="5">
        <f>D41</f>
        <v>0.6597222222222222</v>
      </c>
      <c r="D42" s="5">
        <v>0.748611111111111</v>
      </c>
      <c r="E42" s="146">
        <f>D42-C42</f>
        <v>0.0888888888888888</v>
      </c>
      <c r="F42" s="6">
        <f>E42</f>
        <v>0.0888888888888888</v>
      </c>
      <c r="G42" s="193"/>
    </row>
    <row r="43" spans="1:7" ht="21" thickBot="1">
      <c r="A43" s="196"/>
      <c r="B43" s="197" t="s">
        <v>10</v>
      </c>
      <c r="C43" s="8"/>
      <c r="D43" s="8"/>
      <c r="E43" s="198">
        <f>D42-C40</f>
        <v>0.19236111111111098</v>
      </c>
      <c r="F43" s="9">
        <f>SUM(F40:F42)</f>
        <v>0.17152777777777772</v>
      </c>
      <c r="G43" s="10">
        <f>SUM(G40:G42)</f>
        <v>0.02083333333333326</v>
      </c>
    </row>
    <row r="44" spans="1:7" ht="22.5">
      <c r="A44" s="183" t="s">
        <v>11</v>
      </c>
      <c r="B44" s="199"/>
      <c r="C44" s="199"/>
      <c r="D44" s="199"/>
      <c r="E44" s="1"/>
      <c r="F44" s="1"/>
      <c r="G44" s="1"/>
    </row>
    <row r="45" spans="1:7" ht="22.5">
      <c r="A45" s="1" t="s">
        <v>260</v>
      </c>
      <c r="B45" s="199"/>
      <c r="C45" s="199"/>
      <c r="D45" s="199"/>
      <c r="E45" s="1"/>
      <c r="F45" s="1"/>
      <c r="G45" s="1"/>
    </row>
  </sheetData>
  <sheetProtection/>
  <mergeCells count="37">
    <mergeCell ref="A3:G3"/>
    <mergeCell ref="A4:G4"/>
    <mergeCell ref="A5:G5"/>
    <mergeCell ref="A6:G6"/>
    <mergeCell ref="B8:C8"/>
    <mergeCell ref="D8:G8"/>
    <mergeCell ref="B9:C9"/>
    <mergeCell ref="D9:G9"/>
    <mergeCell ref="B10:C10"/>
    <mergeCell ref="D10:G10"/>
    <mergeCell ref="B11:C11"/>
    <mergeCell ref="D11:G11"/>
    <mergeCell ref="A13:A14"/>
    <mergeCell ref="B13:B14"/>
    <mergeCell ref="C13:C14"/>
    <mergeCell ref="D13:D14"/>
    <mergeCell ref="E13:E14"/>
    <mergeCell ref="F13:G13"/>
    <mergeCell ref="D35:G35"/>
    <mergeCell ref="B36:C36"/>
    <mergeCell ref="D36:G36"/>
    <mergeCell ref="A28:G28"/>
    <mergeCell ref="A29:G29"/>
    <mergeCell ref="A30:G30"/>
    <mergeCell ref="A31:G31"/>
    <mergeCell ref="B33:C33"/>
    <mergeCell ref="D33:G33"/>
    <mergeCell ref="F1:G1"/>
    <mergeCell ref="A38:A39"/>
    <mergeCell ref="B38:B39"/>
    <mergeCell ref="C38:C39"/>
    <mergeCell ref="D38:D39"/>
    <mergeCell ref="E38:E39"/>
    <mergeCell ref="F38:G38"/>
    <mergeCell ref="B34:C34"/>
    <mergeCell ref="D34:G34"/>
    <mergeCell ref="B35:C35"/>
  </mergeCells>
  <printOptions/>
  <pageMargins left="0.7086614173228347" right="0.19" top="0.24" bottom="0.3" header="0.24" footer="0.24"/>
  <pageSetup fitToHeight="3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32"/>
  <sheetViews>
    <sheetView view="pageBreakPreview" zoomScale="90" zoomScaleSheetLayoutView="90" zoomScalePageLayoutView="0" workbookViewId="0" topLeftCell="A10">
      <selection activeCell="J13" sqref="J13"/>
    </sheetView>
  </sheetViews>
  <sheetFormatPr defaultColWidth="9.00390625" defaultRowHeight="12.75"/>
  <cols>
    <col min="1" max="1" width="16.625" style="45" customWidth="1"/>
    <col min="2" max="2" width="48.875" style="45" customWidth="1"/>
    <col min="3" max="3" width="12.375" style="45" customWidth="1"/>
    <col min="4" max="4" width="18.125" style="45" customWidth="1"/>
    <col min="5" max="5" width="16.00390625" style="45" customWidth="1"/>
    <col min="6" max="6" width="12.875" style="45" customWidth="1"/>
    <col min="7" max="7" width="13.125" style="45" customWidth="1"/>
    <col min="8" max="8" width="5.25390625" style="45" customWidth="1"/>
    <col min="9" max="16384" width="9.125" style="45" customWidth="1"/>
  </cols>
  <sheetData>
    <row r="1" s="50" customFormat="1" ht="27" customHeight="1">
      <c r="A1" s="49" t="s">
        <v>58</v>
      </c>
    </row>
    <row r="2" spans="1:7" s="47" customFormat="1" ht="21" customHeight="1">
      <c r="A2" s="254" t="s">
        <v>13</v>
      </c>
      <c r="B2" s="254"/>
      <c r="C2" s="254"/>
      <c r="D2" s="254"/>
      <c r="E2" s="254"/>
      <c r="F2" s="254"/>
      <c r="G2" s="254"/>
    </row>
    <row r="3" spans="1:7" s="51" customFormat="1" ht="28.5" customHeight="1">
      <c r="A3" s="255" t="s">
        <v>274</v>
      </c>
      <c r="B3" s="255"/>
      <c r="C3" s="255"/>
      <c r="D3" s="255"/>
      <c r="E3" s="255"/>
      <c r="F3" s="255"/>
      <c r="G3" s="255"/>
    </row>
    <row r="4" spans="1:7" s="51" customFormat="1" ht="22.5" customHeight="1">
      <c r="A4" s="256" t="s">
        <v>163</v>
      </c>
      <c r="B4" s="257"/>
      <c r="C4" s="257"/>
      <c r="D4" s="257"/>
      <c r="E4" s="257"/>
      <c r="F4" s="257"/>
      <c r="G4" s="257"/>
    </row>
    <row r="5" spans="1:7" s="51" customFormat="1" ht="23.25">
      <c r="A5" s="255" t="s">
        <v>0</v>
      </c>
      <c r="B5" s="255"/>
      <c r="C5" s="255"/>
      <c r="D5" s="255"/>
      <c r="E5" s="255"/>
      <c r="F5" s="255"/>
      <c r="G5" s="255"/>
    </row>
    <row r="6" spans="1:7" s="48" customFormat="1" ht="23.25" thickBot="1">
      <c r="A6" s="52"/>
      <c r="B6" s="52"/>
      <c r="C6" s="52"/>
      <c r="D6" s="52"/>
      <c r="E6" s="52"/>
      <c r="F6" s="52"/>
      <c r="G6" s="52"/>
    </row>
    <row r="7" spans="1:7" s="47" customFormat="1" ht="20.25">
      <c r="A7" s="53">
        <v>1</v>
      </c>
      <c r="B7" s="258" t="s">
        <v>1</v>
      </c>
      <c r="C7" s="259"/>
      <c r="D7" s="260" t="s">
        <v>2</v>
      </c>
      <c r="E7" s="261"/>
      <c r="F7" s="261"/>
      <c r="G7" s="262"/>
    </row>
    <row r="8" spans="1:7" s="47" customFormat="1" ht="20.25">
      <c r="A8" s="54">
        <v>2</v>
      </c>
      <c r="B8" s="244" t="s">
        <v>84</v>
      </c>
      <c r="C8" s="245"/>
      <c r="D8" s="246" t="s">
        <v>98</v>
      </c>
      <c r="E8" s="247"/>
      <c r="F8" s="247"/>
      <c r="G8" s="248"/>
    </row>
    <row r="9" spans="1:7" s="47" customFormat="1" ht="41.25" customHeight="1">
      <c r="A9" s="54">
        <v>3</v>
      </c>
      <c r="B9" s="244" t="s">
        <v>4</v>
      </c>
      <c r="C9" s="245"/>
      <c r="D9" s="246" t="s">
        <v>35</v>
      </c>
      <c r="E9" s="247"/>
      <c r="F9" s="247"/>
      <c r="G9" s="248"/>
    </row>
    <row r="10" spans="1:7" s="47" customFormat="1" ht="21" thickBot="1">
      <c r="A10" s="55">
        <v>4</v>
      </c>
      <c r="B10" s="249" t="s">
        <v>5</v>
      </c>
      <c r="C10" s="250"/>
      <c r="D10" s="251" t="s">
        <v>21</v>
      </c>
      <c r="E10" s="252"/>
      <c r="F10" s="252"/>
      <c r="G10" s="253"/>
    </row>
    <row r="11" spans="1:7" s="56" customFormat="1" ht="37.5" customHeight="1">
      <c r="A11" s="234" t="s">
        <v>3</v>
      </c>
      <c r="B11" s="236" t="s">
        <v>6</v>
      </c>
      <c r="C11" s="238" t="s">
        <v>7</v>
      </c>
      <c r="D11" s="238" t="s">
        <v>8</v>
      </c>
      <c r="E11" s="240" t="s">
        <v>9</v>
      </c>
      <c r="F11" s="242" t="s">
        <v>12</v>
      </c>
      <c r="G11" s="243"/>
    </row>
    <row r="12" spans="1:7" s="47" customFormat="1" ht="39.75" thickBot="1">
      <c r="A12" s="235"/>
      <c r="B12" s="237"/>
      <c r="C12" s="239"/>
      <c r="D12" s="239"/>
      <c r="E12" s="241"/>
      <c r="F12" s="28" t="s">
        <v>81</v>
      </c>
      <c r="G12" s="29" t="s">
        <v>80</v>
      </c>
    </row>
    <row r="13" spans="1:7" s="47" customFormat="1" ht="20.25">
      <c r="A13" s="54">
        <v>6008</v>
      </c>
      <c r="B13" s="57" t="s">
        <v>35</v>
      </c>
      <c r="C13" s="58">
        <v>0.6069444444444444</v>
      </c>
      <c r="D13" s="58">
        <v>0.7097222222222223</v>
      </c>
      <c r="E13" s="59">
        <f>D13-C13</f>
        <v>0.10277777777777786</v>
      </c>
      <c r="F13" s="60">
        <f>E13</f>
        <v>0.10277777777777786</v>
      </c>
      <c r="G13" s="61"/>
    </row>
    <row r="14" spans="1:7" s="67" customFormat="1" ht="36.75" customHeight="1">
      <c r="A14" s="62">
        <v>6008</v>
      </c>
      <c r="B14" s="36" t="s">
        <v>87</v>
      </c>
      <c r="C14" s="63">
        <f>D13</f>
        <v>0.7097222222222223</v>
      </c>
      <c r="D14" s="63">
        <v>0.7326388888888888</v>
      </c>
      <c r="E14" s="64">
        <f>D14-C14</f>
        <v>0.022916666666666585</v>
      </c>
      <c r="F14" s="65"/>
      <c r="G14" s="66">
        <f>E14</f>
        <v>0.022916666666666585</v>
      </c>
    </row>
    <row r="15" spans="1:7" s="104" customFormat="1" ht="20.25" customHeight="1">
      <c r="A15" s="98"/>
      <c r="B15" s="99" t="s">
        <v>83</v>
      </c>
      <c r="C15" s="100">
        <f>D14</f>
        <v>0.7326388888888888</v>
      </c>
      <c r="D15" s="100">
        <f>C16</f>
        <v>0.7611111111111111</v>
      </c>
      <c r="E15" s="101">
        <f>D15-C15</f>
        <v>0.028472222222222232</v>
      </c>
      <c r="F15" s="102"/>
      <c r="G15" s="103" t="s">
        <v>90</v>
      </c>
    </row>
    <row r="16" spans="1:7" s="47" customFormat="1" ht="20.25">
      <c r="A16" s="54">
        <v>6009</v>
      </c>
      <c r="B16" s="57" t="s">
        <v>34</v>
      </c>
      <c r="C16" s="58">
        <v>0.7611111111111111</v>
      </c>
      <c r="D16" s="58">
        <v>0.8666666666666667</v>
      </c>
      <c r="E16" s="59">
        <f>D16-C16</f>
        <v>0.10555555555555562</v>
      </c>
      <c r="F16" s="60">
        <f>E16</f>
        <v>0.10555555555555562</v>
      </c>
      <c r="G16" s="61"/>
    </row>
    <row r="17" spans="1:7" s="47" customFormat="1" ht="21.75" customHeight="1">
      <c r="A17" s="54" t="s">
        <v>99</v>
      </c>
      <c r="B17" s="27" t="s">
        <v>79</v>
      </c>
      <c r="C17" s="58">
        <f>D16</f>
        <v>0.8666666666666667</v>
      </c>
      <c r="D17" s="58">
        <f>C18</f>
        <v>0.10625</v>
      </c>
      <c r="E17" s="59">
        <f>24+D17-C17</f>
        <v>23.239583333333332</v>
      </c>
      <c r="F17" s="60"/>
      <c r="G17" s="61">
        <f>E17</f>
        <v>23.239583333333332</v>
      </c>
    </row>
    <row r="18" spans="1:7" s="47" customFormat="1" ht="40.5">
      <c r="A18" s="54">
        <v>6002</v>
      </c>
      <c r="B18" s="57" t="s">
        <v>100</v>
      </c>
      <c r="C18" s="58">
        <v>0.10625</v>
      </c>
      <c r="D18" s="58">
        <v>0.19791666666666666</v>
      </c>
      <c r="E18" s="59">
        <f>D18-C18</f>
        <v>0.09166666666666666</v>
      </c>
      <c r="F18" s="60">
        <f>E18</f>
        <v>0.09166666666666666</v>
      </c>
      <c r="G18" s="61"/>
    </row>
    <row r="19" spans="1:7" s="67" customFormat="1" ht="21" customHeight="1">
      <c r="A19" s="62"/>
      <c r="B19" s="36" t="s">
        <v>82</v>
      </c>
      <c r="C19" s="63">
        <f>D18</f>
        <v>0.19791666666666666</v>
      </c>
      <c r="D19" s="63">
        <f>C20</f>
        <v>0.20486111111111113</v>
      </c>
      <c r="E19" s="64">
        <f>D19-C19</f>
        <v>0.006944444444444475</v>
      </c>
      <c r="F19" s="65"/>
      <c r="G19" s="66">
        <f>E19</f>
        <v>0.006944444444444475</v>
      </c>
    </row>
    <row r="20" spans="1:7" s="47" customFormat="1" ht="41.25" thickBot="1">
      <c r="A20" s="68">
        <v>7151</v>
      </c>
      <c r="B20" s="57" t="s">
        <v>101</v>
      </c>
      <c r="C20" s="58">
        <v>0.20486111111111113</v>
      </c>
      <c r="D20" s="58">
        <v>0.28958333333333336</v>
      </c>
      <c r="E20" s="59">
        <f>D20-C20</f>
        <v>0.08472222222222223</v>
      </c>
      <c r="F20" s="69">
        <f>E20</f>
        <v>0.08472222222222223</v>
      </c>
      <c r="G20" s="70"/>
    </row>
    <row r="21" spans="1:8" s="78" customFormat="1" ht="21" thickBot="1">
      <c r="A21" s="71"/>
      <c r="B21" s="72" t="s">
        <v>10</v>
      </c>
      <c r="C21" s="73"/>
      <c r="D21" s="73"/>
      <c r="E21" s="74">
        <f>F21+G21</f>
        <v>23.654166666666665</v>
      </c>
      <c r="F21" s="75">
        <f>SUM(F13:F20)</f>
        <v>0.3847222222222224</v>
      </c>
      <c r="G21" s="76">
        <f>SUM(G13:G20)</f>
        <v>23.269444444444442</v>
      </c>
      <c r="H21" s="77">
        <f>F21+G21</f>
        <v>23.654166666666665</v>
      </c>
    </row>
    <row r="22" s="46" customFormat="1" ht="23.25">
      <c r="A22" s="79" t="s">
        <v>11</v>
      </c>
    </row>
    <row r="23" s="46" customFormat="1" ht="23.25">
      <c r="A23" s="46" t="s">
        <v>110</v>
      </c>
    </row>
    <row r="24" s="46" customFormat="1" ht="9" customHeight="1"/>
    <row r="25" s="46" customFormat="1" ht="9" customHeight="1"/>
    <row r="26" spans="1:7" s="51" customFormat="1" ht="18.75" customHeight="1">
      <c r="A26" s="254" t="s">
        <v>36</v>
      </c>
      <c r="B26" s="254"/>
      <c r="C26" s="254"/>
      <c r="D26" s="254"/>
      <c r="E26" s="254"/>
      <c r="F26" s="254"/>
      <c r="G26" s="254"/>
    </row>
    <row r="27" spans="1:7" s="51" customFormat="1" ht="22.5" customHeight="1">
      <c r="A27" s="255" t="s">
        <v>108</v>
      </c>
      <c r="B27" s="255"/>
      <c r="C27" s="255"/>
      <c r="D27" s="255"/>
      <c r="E27" s="255"/>
      <c r="F27" s="255"/>
      <c r="G27" s="255"/>
    </row>
    <row r="28" spans="1:7" s="51" customFormat="1" ht="22.5" customHeight="1">
      <c r="A28" s="256" t="s">
        <v>112</v>
      </c>
      <c r="B28" s="257"/>
      <c r="C28" s="257"/>
      <c r="D28" s="257"/>
      <c r="E28" s="257"/>
      <c r="F28" s="257"/>
      <c r="G28" s="257"/>
    </row>
    <row r="29" spans="1:7" s="51" customFormat="1" ht="23.25">
      <c r="A29" s="255" t="s">
        <v>0</v>
      </c>
      <c r="B29" s="255"/>
      <c r="C29" s="255"/>
      <c r="D29" s="255"/>
      <c r="E29" s="255"/>
      <c r="F29" s="255"/>
      <c r="G29" s="255"/>
    </row>
    <row r="30" spans="1:7" s="48" customFormat="1" ht="23.25" thickBot="1">
      <c r="A30" s="52"/>
      <c r="B30" s="52"/>
      <c r="C30" s="52"/>
      <c r="D30" s="52"/>
      <c r="E30" s="52"/>
      <c r="F30" s="52"/>
      <c r="G30" s="52"/>
    </row>
    <row r="31" spans="1:7" s="47" customFormat="1" ht="20.25">
      <c r="A31" s="53">
        <v>1</v>
      </c>
      <c r="B31" s="258" t="s">
        <v>1</v>
      </c>
      <c r="C31" s="259"/>
      <c r="D31" s="260" t="s">
        <v>2</v>
      </c>
      <c r="E31" s="261"/>
      <c r="F31" s="261"/>
      <c r="G31" s="262"/>
    </row>
    <row r="32" spans="1:7" s="47" customFormat="1" ht="20.25">
      <c r="A32" s="54">
        <v>2</v>
      </c>
      <c r="B32" s="244" t="s">
        <v>84</v>
      </c>
      <c r="C32" s="245"/>
      <c r="D32" s="246" t="s">
        <v>102</v>
      </c>
      <c r="E32" s="247"/>
      <c r="F32" s="247"/>
      <c r="G32" s="248"/>
    </row>
    <row r="33" spans="1:7" s="47" customFormat="1" ht="41.25" customHeight="1">
      <c r="A33" s="54">
        <v>3</v>
      </c>
      <c r="B33" s="244" t="s">
        <v>4</v>
      </c>
      <c r="C33" s="245"/>
      <c r="D33" s="246" t="s">
        <v>273</v>
      </c>
      <c r="E33" s="247"/>
      <c r="F33" s="247"/>
      <c r="G33" s="248"/>
    </row>
    <row r="34" spans="1:7" s="47" customFormat="1" ht="21" thickBot="1">
      <c r="A34" s="55">
        <v>4</v>
      </c>
      <c r="B34" s="249" t="s">
        <v>5</v>
      </c>
      <c r="C34" s="250"/>
      <c r="D34" s="251" t="s">
        <v>21</v>
      </c>
      <c r="E34" s="252"/>
      <c r="F34" s="252"/>
      <c r="G34" s="253"/>
    </row>
    <row r="35" spans="1:7" s="56" customFormat="1" ht="37.5" customHeight="1">
      <c r="A35" s="234" t="s">
        <v>3</v>
      </c>
      <c r="B35" s="236" t="s">
        <v>6</v>
      </c>
      <c r="C35" s="238" t="s">
        <v>7</v>
      </c>
      <c r="D35" s="238" t="s">
        <v>8</v>
      </c>
      <c r="E35" s="240" t="s">
        <v>9</v>
      </c>
      <c r="F35" s="242" t="s">
        <v>12</v>
      </c>
      <c r="G35" s="243"/>
    </row>
    <row r="36" spans="1:7" s="47" customFormat="1" ht="39.75" thickBot="1">
      <c r="A36" s="235"/>
      <c r="B36" s="237"/>
      <c r="C36" s="239"/>
      <c r="D36" s="239"/>
      <c r="E36" s="241"/>
      <c r="F36" s="28" t="s">
        <v>81</v>
      </c>
      <c r="G36" s="29" t="s">
        <v>80</v>
      </c>
    </row>
    <row r="37" spans="1:7" s="105" customFormat="1" ht="41.25" customHeight="1">
      <c r="A37" s="93">
        <v>6006</v>
      </c>
      <c r="B37" s="30" t="s">
        <v>111</v>
      </c>
      <c r="C37" s="94">
        <f>D74</f>
        <v>0.3611111111111111</v>
      </c>
      <c r="D37" s="94">
        <f>C38</f>
        <v>0.5277777777777778</v>
      </c>
      <c r="E37" s="95">
        <f aca="true" t="shared" si="0" ref="E37:E42">D37-C37</f>
        <v>0.16666666666666669</v>
      </c>
      <c r="F37" s="96"/>
      <c r="G37" s="97">
        <f>E37*0.5</f>
        <v>0.08333333333333334</v>
      </c>
    </row>
    <row r="38" spans="1:7" s="47" customFormat="1" ht="21" customHeight="1">
      <c r="A38" s="54">
        <v>6006</v>
      </c>
      <c r="B38" s="57" t="s">
        <v>35</v>
      </c>
      <c r="C38" s="58">
        <v>0.5277777777777778</v>
      </c>
      <c r="D38" s="58">
        <v>0.63125</v>
      </c>
      <c r="E38" s="59">
        <f t="shared" si="0"/>
        <v>0.10347222222222219</v>
      </c>
      <c r="F38" s="60">
        <f>E38</f>
        <v>0.10347222222222219</v>
      </c>
      <c r="G38" s="61"/>
    </row>
    <row r="39" spans="1:7" s="67" customFormat="1" ht="36.75" customHeight="1">
      <c r="A39" s="62">
        <v>6006</v>
      </c>
      <c r="B39" s="36" t="s">
        <v>88</v>
      </c>
      <c r="C39" s="63">
        <f>D38</f>
        <v>0.63125</v>
      </c>
      <c r="D39" s="63">
        <v>0.638888888888889</v>
      </c>
      <c r="E39" s="64">
        <f t="shared" si="0"/>
        <v>0.007638888888888973</v>
      </c>
      <c r="F39" s="65"/>
      <c r="G39" s="66">
        <f>E39</f>
        <v>0.007638888888888973</v>
      </c>
    </row>
    <row r="40" spans="1:7" s="67" customFormat="1" ht="21" customHeight="1">
      <c r="A40" s="62"/>
      <c r="B40" s="36" t="s">
        <v>82</v>
      </c>
      <c r="C40" s="63">
        <f>D39</f>
        <v>0.638888888888889</v>
      </c>
      <c r="D40" s="63">
        <v>0.6458333333333334</v>
      </c>
      <c r="E40" s="64">
        <f t="shared" si="0"/>
        <v>0.00694444444444442</v>
      </c>
      <c r="F40" s="65"/>
      <c r="G40" s="66">
        <f>E40</f>
        <v>0.00694444444444442</v>
      </c>
    </row>
    <row r="41" spans="1:7" s="67" customFormat="1" ht="24.75" customHeight="1">
      <c r="A41" s="62">
        <v>6007</v>
      </c>
      <c r="B41" s="36" t="s">
        <v>88</v>
      </c>
      <c r="C41" s="63">
        <f>D40</f>
        <v>0.6458333333333334</v>
      </c>
      <c r="D41" s="63">
        <f>C42</f>
        <v>0.6597222222222222</v>
      </c>
      <c r="E41" s="64">
        <f t="shared" si="0"/>
        <v>0.01388888888888884</v>
      </c>
      <c r="F41" s="65"/>
      <c r="G41" s="66">
        <f>E41</f>
        <v>0.01388888888888884</v>
      </c>
    </row>
    <row r="42" spans="1:7" s="67" customFormat="1" ht="18" customHeight="1">
      <c r="A42" s="62" t="s">
        <v>85</v>
      </c>
      <c r="B42" s="80" t="s">
        <v>43</v>
      </c>
      <c r="C42" s="63">
        <v>0.6597222222222222</v>
      </c>
      <c r="D42" s="63">
        <v>0.8756944444444444</v>
      </c>
      <c r="E42" s="64">
        <f t="shared" si="0"/>
        <v>0.21597222222222223</v>
      </c>
      <c r="F42" s="65">
        <f>E42</f>
        <v>0.21597222222222223</v>
      </c>
      <c r="G42" s="66"/>
    </row>
    <row r="43" spans="1:7" s="47" customFormat="1" ht="18" customHeight="1">
      <c r="A43" s="54" t="s">
        <v>92</v>
      </c>
      <c r="B43" s="27" t="s">
        <v>79</v>
      </c>
      <c r="C43" s="58">
        <f>D42</f>
        <v>0.8756944444444444</v>
      </c>
      <c r="D43" s="58">
        <f>C44</f>
        <v>0.14583333333333334</v>
      </c>
      <c r="E43" s="64">
        <f>24+D43-C43</f>
        <v>23.270138888888887</v>
      </c>
      <c r="F43" s="60"/>
      <c r="G43" s="61">
        <f>E43</f>
        <v>23.270138888888887</v>
      </c>
    </row>
    <row r="44" spans="1:7" s="47" customFormat="1" ht="20.25">
      <c r="A44" s="54" t="s">
        <v>91</v>
      </c>
      <c r="B44" s="57" t="s">
        <v>33</v>
      </c>
      <c r="C44" s="58">
        <v>0.14583333333333334</v>
      </c>
      <c r="D44" s="58">
        <v>0.35694444444444445</v>
      </c>
      <c r="E44" s="59">
        <f>D44-C44</f>
        <v>0.2111111111111111</v>
      </c>
      <c r="F44" s="60">
        <f>E44</f>
        <v>0.2111111111111111</v>
      </c>
      <c r="G44" s="61"/>
    </row>
    <row r="45" spans="1:7" s="67" customFormat="1" ht="42" customHeight="1">
      <c r="A45" s="62">
        <v>6004</v>
      </c>
      <c r="B45" s="36" t="s">
        <v>87</v>
      </c>
      <c r="C45" s="63">
        <f>D44</f>
        <v>0.35694444444444445</v>
      </c>
      <c r="D45" s="63">
        <v>0.38125000000000003</v>
      </c>
      <c r="E45" s="64">
        <f>D45-C45</f>
        <v>0.02430555555555558</v>
      </c>
      <c r="F45" s="65"/>
      <c r="G45" s="66">
        <f>E45</f>
        <v>0.02430555555555558</v>
      </c>
    </row>
    <row r="46" spans="1:7" s="104" customFormat="1" ht="21.75" customHeight="1">
      <c r="A46" s="98"/>
      <c r="B46" s="99" t="s">
        <v>83</v>
      </c>
      <c r="C46" s="100">
        <f>D45</f>
        <v>0.38125000000000003</v>
      </c>
      <c r="D46" s="100">
        <f>C47</f>
        <v>0.4375</v>
      </c>
      <c r="E46" s="101">
        <f>D46-C46</f>
        <v>0.05624999999999997</v>
      </c>
      <c r="F46" s="102"/>
      <c r="G46" s="103" t="s">
        <v>90</v>
      </c>
    </row>
    <row r="47" spans="1:7" s="67" customFormat="1" ht="45" customHeight="1">
      <c r="A47" s="62">
        <v>6005</v>
      </c>
      <c r="B47" s="36" t="s">
        <v>86</v>
      </c>
      <c r="C47" s="63">
        <v>0.4375</v>
      </c>
      <c r="D47" s="81">
        <f>C48</f>
        <v>0.46527777777777773</v>
      </c>
      <c r="E47" s="64">
        <f>D47-C47</f>
        <v>0.027777777777777735</v>
      </c>
      <c r="F47" s="65"/>
      <c r="G47" s="66">
        <f>E47</f>
        <v>0.027777777777777735</v>
      </c>
    </row>
    <row r="48" spans="1:7" s="47" customFormat="1" ht="21" thickBot="1">
      <c r="A48" s="54">
        <v>6005</v>
      </c>
      <c r="B48" s="57" t="s">
        <v>34</v>
      </c>
      <c r="C48" s="58">
        <v>0.46527777777777773</v>
      </c>
      <c r="D48" s="58">
        <v>0.5701388888888889</v>
      </c>
      <c r="E48" s="59">
        <f>D48-C48</f>
        <v>0.10486111111111113</v>
      </c>
      <c r="F48" s="60">
        <f>E48</f>
        <v>0.10486111111111113</v>
      </c>
      <c r="G48" s="61"/>
    </row>
    <row r="49" spans="1:9" s="78" customFormat="1" ht="21" thickBot="1">
      <c r="A49" s="71"/>
      <c r="B49" s="72" t="s">
        <v>10</v>
      </c>
      <c r="C49" s="73"/>
      <c r="D49" s="73"/>
      <c r="E49" s="82" t="s">
        <v>114</v>
      </c>
      <c r="F49" s="75">
        <f>SUM(F37:F48)</f>
        <v>0.6354166666666667</v>
      </c>
      <c r="G49" s="83">
        <f>SUM(G37:G48)</f>
        <v>23.43402777777778</v>
      </c>
      <c r="H49" s="77">
        <f>F49+G49</f>
        <v>24.069444444444446</v>
      </c>
      <c r="I49" s="84">
        <f>F49+G49</f>
        <v>24.069444444444446</v>
      </c>
    </row>
    <row r="50" s="46" customFormat="1" ht="23.25">
      <c r="A50" s="79" t="s">
        <v>11</v>
      </c>
    </row>
    <row r="51" s="46" customFormat="1" ht="23.25">
      <c r="A51" s="46" t="s">
        <v>115</v>
      </c>
    </row>
    <row r="52" s="85" customFormat="1" ht="12" customHeight="1">
      <c r="A52" s="85" t="s">
        <v>68</v>
      </c>
    </row>
    <row r="53" spans="1:7" s="51" customFormat="1" ht="21.75" customHeight="1">
      <c r="A53" s="254" t="s">
        <v>14</v>
      </c>
      <c r="B53" s="254"/>
      <c r="C53" s="254"/>
      <c r="D53" s="254"/>
      <c r="E53" s="254"/>
      <c r="F53" s="254"/>
      <c r="G53" s="254"/>
    </row>
    <row r="54" spans="1:7" s="51" customFormat="1" ht="22.5" customHeight="1">
      <c r="A54" s="255" t="s">
        <v>108</v>
      </c>
      <c r="B54" s="255"/>
      <c r="C54" s="255"/>
      <c r="D54" s="255"/>
      <c r="E54" s="255"/>
      <c r="F54" s="255"/>
      <c r="G54" s="255"/>
    </row>
    <row r="55" spans="1:7" s="51" customFormat="1" ht="22.5" customHeight="1">
      <c r="A55" s="256" t="s">
        <v>112</v>
      </c>
      <c r="B55" s="257"/>
      <c r="C55" s="257"/>
      <c r="D55" s="257"/>
      <c r="E55" s="257"/>
      <c r="F55" s="257"/>
      <c r="G55" s="257"/>
    </row>
    <row r="56" spans="1:7" s="51" customFormat="1" ht="23.25">
      <c r="A56" s="255" t="s">
        <v>0</v>
      </c>
      <c r="B56" s="255"/>
      <c r="C56" s="255"/>
      <c r="D56" s="255"/>
      <c r="E56" s="255"/>
      <c r="F56" s="255"/>
      <c r="G56" s="255"/>
    </row>
    <row r="57" spans="1:7" s="48" customFormat="1" ht="23.25" thickBot="1">
      <c r="A57" s="52"/>
      <c r="B57" s="52"/>
      <c r="C57" s="52"/>
      <c r="D57" s="52"/>
      <c r="E57" s="52"/>
      <c r="F57" s="52"/>
      <c r="G57" s="52"/>
    </row>
    <row r="58" spans="1:7" s="47" customFormat="1" ht="20.25">
      <c r="A58" s="53">
        <v>1</v>
      </c>
      <c r="B58" s="258" t="s">
        <v>1</v>
      </c>
      <c r="C58" s="259"/>
      <c r="D58" s="260" t="s">
        <v>2</v>
      </c>
      <c r="E58" s="261"/>
      <c r="F58" s="261"/>
      <c r="G58" s="262"/>
    </row>
    <row r="59" spans="1:7" s="47" customFormat="1" ht="20.25">
      <c r="A59" s="54">
        <v>2</v>
      </c>
      <c r="B59" s="244" t="s">
        <v>84</v>
      </c>
      <c r="C59" s="245"/>
      <c r="D59" s="246" t="s">
        <v>103</v>
      </c>
      <c r="E59" s="247"/>
      <c r="F59" s="247"/>
      <c r="G59" s="248"/>
    </row>
    <row r="60" spans="1:7" s="47" customFormat="1" ht="41.25" customHeight="1">
      <c r="A60" s="54">
        <v>3</v>
      </c>
      <c r="B60" s="244" t="s">
        <v>4</v>
      </c>
      <c r="C60" s="245"/>
      <c r="D60" s="246" t="s">
        <v>54</v>
      </c>
      <c r="E60" s="247"/>
      <c r="F60" s="247"/>
      <c r="G60" s="248"/>
    </row>
    <row r="61" spans="1:7" s="47" customFormat="1" ht="21" thickBot="1">
      <c r="A61" s="55">
        <v>4</v>
      </c>
      <c r="B61" s="249" t="s">
        <v>5</v>
      </c>
      <c r="C61" s="250"/>
      <c r="D61" s="251" t="s">
        <v>21</v>
      </c>
      <c r="E61" s="252"/>
      <c r="F61" s="252"/>
      <c r="G61" s="253"/>
    </row>
    <row r="62" spans="1:7" s="56" customFormat="1" ht="37.5" customHeight="1">
      <c r="A62" s="234" t="s">
        <v>3</v>
      </c>
      <c r="B62" s="236" t="s">
        <v>6</v>
      </c>
      <c r="C62" s="238" t="s">
        <v>7</v>
      </c>
      <c r="D62" s="238" t="s">
        <v>8</v>
      </c>
      <c r="E62" s="240" t="s">
        <v>9</v>
      </c>
      <c r="F62" s="242" t="s">
        <v>12</v>
      </c>
      <c r="G62" s="243"/>
    </row>
    <row r="63" spans="1:7" s="47" customFormat="1" ht="39.75" thickBot="1">
      <c r="A63" s="235"/>
      <c r="B63" s="237"/>
      <c r="C63" s="239"/>
      <c r="D63" s="239"/>
      <c r="E63" s="241"/>
      <c r="F63" s="28" t="s">
        <v>81</v>
      </c>
      <c r="G63" s="29" t="s">
        <v>80</v>
      </c>
    </row>
    <row r="64" spans="1:7" s="47" customFormat="1" ht="20.25">
      <c r="A64" s="53">
        <v>6061</v>
      </c>
      <c r="B64" s="57" t="s">
        <v>104</v>
      </c>
      <c r="C64" s="58">
        <v>0.29444444444444445</v>
      </c>
      <c r="D64" s="58">
        <v>0.3986111111111111</v>
      </c>
      <c r="E64" s="59">
        <f aca="true" t="shared" si="1" ref="E64:E69">D64-C64</f>
        <v>0.10416666666666663</v>
      </c>
      <c r="F64" s="86">
        <f>E64</f>
        <v>0.10416666666666663</v>
      </c>
      <c r="G64" s="87"/>
    </row>
    <row r="65" spans="1:7" s="105" customFormat="1" ht="40.5" customHeight="1">
      <c r="A65" s="93" t="s">
        <v>93</v>
      </c>
      <c r="B65" s="30" t="s">
        <v>111</v>
      </c>
      <c r="C65" s="94">
        <f>D64</f>
        <v>0.3986111111111111</v>
      </c>
      <c r="D65" s="94">
        <f>C66</f>
        <v>0.6027777777777777</v>
      </c>
      <c r="E65" s="95">
        <f t="shared" si="1"/>
        <v>0.20416666666666666</v>
      </c>
      <c r="F65" s="96"/>
      <c r="G65" s="97">
        <f>E65*0.5</f>
        <v>0.10208333333333333</v>
      </c>
    </row>
    <row r="66" spans="1:7" s="47" customFormat="1" ht="20.25">
      <c r="A66" s="54" t="s">
        <v>94</v>
      </c>
      <c r="B66" s="57" t="s">
        <v>44</v>
      </c>
      <c r="C66" s="58">
        <v>0.6027777777777777</v>
      </c>
      <c r="D66" s="58">
        <v>0.8069444444444445</v>
      </c>
      <c r="E66" s="59">
        <f t="shared" si="1"/>
        <v>0.20416666666666672</v>
      </c>
      <c r="F66" s="60">
        <f>E66</f>
        <v>0.20416666666666672</v>
      </c>
      <c r="G66" s="88"/>
    </row>
    <row r="67" spans="1:7" s="67" customFormat="1" ht="43.5" customHeight="1">
      <c r="A67" s="62">
        <v>6010</v>
      </c>
      <c r="B67" s="36" t="s">
        <v>87</v>
      </c>
      <c r="C67" s="63">
        <f>D66</f>
        <v>0.8069444444444445</v>
      </c>
      <c r="D67" s="81">
        <v>0.8277777777777778</v>
      </c>
      <c r="E67" s="64">
        <f t="shared" si="1"/>
        <v>0.02083333333333337</v>
      </c>
      <c r="F67" s="65"/>
      <c r="G67" s="66">
        <f>E67</f>
        <v>0.02083333333333337</v>
      </c>
    </row>
    <row r="68" spans="1:7" s="67" customFormat="1" ht="23.25" customHeight="1">
      <c r="A68" s="62"/>
      <c r="B68" s="36" t="s">
        <v>82</v>
      </c>
      <c r="C68" s="63">
        <f>D67</f>
        <v>0.8277777777777778</v>
      </c>
      <c r="D68" s="81">
        <v>0.8347222222222223</v>
      </c>
      <c r="E68" s="64">
        <f t="shared" si="1"/>
        <v>0.00694444444444442</v>
      </c>
      <c r="F68" s="65"/>
      <c r="G68" s="66">
        <f>E68</f>
        <v>0.00694444444444442</v>
      </c>
    </row>
    <row r="69" spans="1:7" s="67" customFormat="1" ht="32.25" customHeight="1">
      <c r="A69" s="62">
        <v>7107</v>
      </c>
      <c r="B69" s="36" t="s">
        <v>96</v>
      </c>
      <c r="C69" s="63">
        <f>D68</f>
        <v>0.8347222222222223</v>
      </c>
      <c r="D69" s="81">
        <f>C70</f>
        <v>0.8472222222222222</v>
      </c>
      <c r="E69" s="64">
        <f t="shared" si="1"/>
        <v>0.012499999999999956</v>
      </c>
      <c r="F69" s="65"/>
      <c r="G69" s="66">
        <f>E69</f>
        <v>0.012499999999999956</v>
      </c>
    </row>
    <row r="70" spans="1:7" s="47" customFormat="1" ht="23.25" customHeight="1">
      <c r="A70" s="68">
        <v>7107</v>
      </c>
      <c r="B70" s="89" t="s">
        <v>89</v>
      </c>
      <c r="C70" s="58">
        <v>0.8472222222222222</v>
      </c>
      <c r="D70" s="58">
        <v>0.8729166666666667</v>
      </c>
      <c r="E70" s="64">
        <f>24+D70-C70</f>
        <v>24.025694444444444</v>
      </c>
      <c r="F70" s="69"/>
      <c r="G70" s="70">
        <f>E70</f>
        <v>24.025694444444444</v>
      </c>
    </row>
    <row r="71" spans="1:7" s="67" customFormat="1" ht="24.75" customHeight="1">
      <c r="A71" s="62">
        <v>7107</v>
      </c>
      <c r="B71" s="36" t="s">
        <v>79</v>
      </c>
      <c r="C71" s="63">
        <f>D70</f>
        <v>0.8729166666666667</v>
      </c>
      <c r="D71" s="81">
        <f>C72</f>
        <v>0.14652777777777778</v>
      </c>
      <c r="E71" s="64">
        <f>24+D71-C71</f>
        <v>23.273611111111112</v>
      </c>
      <c r="F71" s="65"/>
      <c r="G71" s="66">
        <f>E71</f>
        <v>23.273611111111112</v>
      </c>
    </row>
    <row r="72" spans="1:7" s="47" customFormat="1" ht="20.25">
      <c r="A72" s="54">
        <v>7102</v>
      </c>
      <c r="B72" s="57" t="s">
        <v>131</v>
      </c>
      <c r="C72" s="58">
        <v>0.14652777777777778</v>
      </c>
      <c r="D72" s="58">
        <v>0.17361111111111113</v>
      </c>
      <c r="E72" s="59">
        <f>D72-C72</f>
        <v>0.027083333333333348</v>
      </c>
      <c r="F72" s="60">
        <f>E72</f>
        <v>0.027083333333333348</v>
      </c>
      <c r="G72" s="88"/>
    </row>
    <row r="73" spans="1:7" s="104" customFormat="1" ht="21.75" customHeight="1">
      <c r="A73" s="98"/>
      <c r="B73" s="99" t="s">
        <v>83</v>
      </c>
      <c r="C73" s="100">
        <f>D72</f>
        <v>0.17361111111111113</v>
      </c>
      <c r="D73" s="100">
        <f>C74</f>
        <v>0.2569444444444445</v>
      </c>
      <c r="E73" s="101">
        <f>D73-C73</f>
        <v>0.08333333333333334</v>
      </c>
      <c r="F73" s="102"/>
      <c r="G73" s="103" t="s">
        <v>90</v>
      </c>
    </row>
    <row r="74" spans="1:7" s="47" customFormat="1" ht="21" thickBot="1">
      <c r="A74" s="54">
        <v>6003</v>
      </c>
      <c r="B74" s="57" t="s">
        <v>34</v>
      </c>
      <c r="C74" s="58">
        <v>0.2569444444444445</v>
      </c>
      <c r="D74" s="58">
        <v>0.3611111111111111</v>
      </c>
      <c r="E74" s="106">
        <f>D74-C74</f>
        <v>0.10416666666666663</v>
      </c>
      <c r="F74" s="60">
        <f>E74</f>
        <v>0.10416666666666663</v>
      </c>
      <c r="G74" s="61"/>
    </row>
    <row r="75" spans="1:9" s="78" customFormat="1" ht="21" thickBot="1">
      <c r="A75" s="71"/>
      <c r="B75" s="72" t="s">
        <v>10</v>
      </c>
      <c r="C75" s="73"/>
      <c r="D75" s="74"/>
      <c r="E75" s="107">
        <f>F75+G75</f>
        <v>47.881249999999994</v>
      </c>
      <c r="F75" s="75">
        <f>SUM(F64:F74)</f>
        <v>0.4395833333333333</v>
      </c>
      <c r="G75" s="83">
        <f>SUM(G64:G74)</f>
        <v>47.44166666666666</v>
      </c>
      <c r="H75" s="77">
        <f>F75+G75</f>
        <v>47.881249999999994</v>
      </c>
      <c r="I75" s="84">
        <f>F75+G75</f>
        <v>47.881249999999994</v>
      </c>
    </row>
    <row r="76" s="46" customFormat="1" ht="23.25">
      <c r="A76" s="79" t="s">
        <v>11</v>
      </c>
    </row>
    <row r="77" s="46" customFormat="1" ht="23.25">
      <c r="A77" s="46" t="s">
        <v>132</v>
      </c>
    </row>
    <row r="78" s="46" customFormat="1" ht="23.25"/>
    <row r="79" s="46" customFormat="1" ht="23.25"/>
    <row r="80" s="46" customFormat="1" ht="23.25"/>
    <row r="81" spans="1:7" s="46" customFormat="1" ht="23.25">
      <c r="A81" s="254" t="s">
        <v>105</v>
      </c>
      <c r="B81" s="254"/>
      <c r="C81" s="254"/>
      <c r="D81" s="254"/>
      <c r="E81" s="254"/>
      <c r="F81" s="254"/>
      <c r="G81" s="254"/>
    </row>
    <row r="82" spans="1:7" s="51" customFormat="1" ht="23.25">
      <c r="A82" s="255" t="s">
        <v>107</v>
      </c>
      <c r="B82" s="255"/>
      <c r="C82" s="255"/>
      <c r="D82" s="255"/>
      <c r="E82" s="255"/>
      <c r="F82" s="255"/>
      <c r="G82" s="255"/>
    </row>
    <row r="83" spans="1:7" s="51" customFormat="1" ht="22.5" customHeight="1">
      <c r="A83" s="256" t="s">
        <v>113</v>
      </c>
      <c r="B83" s="257"/>
      <c r="C83" s="257"/>
      <c r="D83" s="257"/>
      <c r="E83" s="257"/>
      <c r="F83" s="257"/>
      <c r="G83" s="257"/>
    </row>
    <row r="84" spans="1:7" s="51" customFormat="1" ht="23.25">
      <c r="A84" s="255" t="s">
        <v>0</v>
      </c>
      <c r="B84" s="255"/>
      <c r="C84" s="255"/>
      <c r="D84" s="255"/>
      <c r="E84" s="255"/>
      <c r="F84" s="255"/>
      <c r="G84" s="255"/>
    </row>
    <row r="85" spans="1:7" s="48" customFormat="1" ht="23.25" thickBot="1">
      <c r="A85" s="52"/>
      <c r="B85" s="52"/>
      <c r="C85" s="52"/>
      <c r="D85" s="52"/>
      <c r="E85" s="52"/>
      <c r="F85" s="52"/>
      <c r="G85" s="52"/>
    </row>
    <row r="86" spans="1:7" s="47" customFormat="1" ht="20.25">
      <c r="A86" s="53">
        <v>1</v>
      </c>
      <c r="B86" s="258" t="s">
        <v>1</v>
      </c>
      <c r="C86" s="259"/>
      <c r="D86" s="260" t="s">
        <v>2</v>
      </c>
      <c r="E86" s="261"/>
      <c r="F86" s="261"/>
      <c r="G86" s="262"/>
    </row>
    <row r="87" spans="1:7" s="47" customFormat="1" ht="20.25">
      <c r="A87" s="54">
        <v>2</v>
      </c>
      <c r="B87" s="244" t="s">
        <v>84</v>
      </c>
      <c r="C87" s="245"/>
      <c r="D87" s="246" t="s">
        <v>106</v>
      </c>
      <c r="E87" s="247"/>
      <c r="F87" s="247"/>
      <c r="G87" s="248"/>
    </row>
    <row r="88" spans="1:7" s="47" customFormat="1" ht="41.25" customHeight="1">
      <c r="A88" s="54">
        <v>3</v>
      </c>
      <c r="B88" s="244" t="s">
        <v>4</v>
      </c>
      <c r="C88" s="245"/>
      <c r="D88" s="246" t="s">
        <v>275</v>
      </c>
      <c r="E88" s="247"/>
      <c r="F88" s="247"/>
      <c r="G88" s="248"/>
    </row>
    <row r="89" spans="1:7" s="47" customFormat="1" ht="21" thickBot="1">
      <c r="A89" s="55">
        <v>4</v>
      </c>
      <c r="B89" s="249" t="s">
        <v>5</v>
      </c>
      <c r="C89" s="250"/>
      <c r="D89" s="251" t="s">
        <v>21</v>
      </c>
      <c r="E89" s="252"/>
      <c r="F89" s="252"/>
      <c r="G89" s="253"/>
    </row>
    <row r="90" spans="1:7" s="56" customFormat="1" ht="37.5" customHeight="1">
      <c r="A90" s="234" t="s">
        <v>3</v>
      </c>
      <c r="B90" s="236" t="s">
        <v>6</v>
      </c>
      <c r="C90" s="238" t="s">
        <v>7</v>
      </c>
      <c r="D90" s="238" t="s">
        <v>8</v>
      </c>
      <c r="E90" s="240" t="s">
        <v>9</v>
      </c>
      <c r="F90" s="242" t="s">
        <v>12</v>
      </c>
      <c r="G90" s="243"/>
    </row>
    <row r="91" spans="1:7" s="47" customFormat="1" ht="39.75" thickBot="1">
      <c r="A91" s="235"/>
      <c r="B91" s="237"/>
      <c r="C91" s="239"/>
      <c r="D91" s="239"/>
      <c r="E91" s="241"/>
      <c r="F91" s="28" t="s">
        <v>81</v>
      </c>
      <c r="G91" s="29" t="s">
        <v>80</v>
      </c>
    </row>
    <row r="92" spans="1:7" s="47" customFormat="1" ht="25.5" customHeight="1">
      <c r="A92" s="54">
        <v>7154</v>
      </c>
      <c r="B92" s="57" t="s">
        <v>35</v>
      </c>
      <c r="C92" s="58">
        <v>0.2027777777777778</v>
      </c>
      <c r="D92" s="58">
        <v>0.2847222222222222</v>
      </c>
      <c r="E92" s="59">
        <f>D92-C92</f>
        <v>0.0819444444444444</v>
      </c>
      <c r="F92" s="86">
        <f>E92</f>
        <v>0.0819444444444444</v>
      </c>
      <c r="G92" s="87"/>
    </row>
    <row r="93" spans="1:7" s="67" customFormat="1" ht="63" customHeight="1">
      <c r="A93" s="62">
        <v>7154</v>
      </c>
      <c r="B93" s="36" t="s">
        <v>95</v>
      </c>
      <c r="C93" s="63">
        <f>D92</f>
        <v>0.2847222222222222</v>
      </c>
      <c r="D93" s="90">
        <v>0.3090277777777778</v>
      </c>
      <c r="E93" s="64">
        <f>D93-C93</f>
        <v>0.02430555555555558</v>
      </c>
      <c r="F93" s="91"/>
      <c r="G93" s="92">
        <f>E93</f>
        <v>0.02430555555555558</v>
      </c>
    </row>
    <row r="94" spans="1:7" s="105" customFormat="1" ht="25.5" customHeight="1">
      <c r="A94" s="93"/>
      <c r="B94" s="30" t="s">
        <v>83</v>
      </c>
      <c r="C94" s="94">
        <f>D93</f>
        <v>0.3090277777777778</v>
      </c>
      <c r="D94" s="222">
        <f>C95</f>
        <v>0.6881944444444444</v>
      </c>
      <c r="E94" s="95">
        <f>D94-C94</f>
        <v>0.37916666666666665</v>
      </c>
      <c r="F94" s="223"/>
      <c r="G94" s="224"/>
    </row>
    <row r="95" spans="1:7" s="67" customFormat="1" ht="45" customHeight="1">
      <c r="A95" s="62">
        <v>7153</v>
      </c>
      <c r="B95" s="36" t="s">
        <v>97</v>
      </c>
      <c r="C95" s="63">
        <v>0.6881944444444444</v>
      </c>
      <c r="D95" s="81">
        <f>C96</f>
        <v>0.7125</v>
      </c>
      <c r="E95" s="64">
        <f>D95-C95</f>
        <v>0.02430555555555558</v>
      </c>
      <c r="F95" s="65"/>
      <c r="G95" s="66">
        <f>E95</f>
        <v>0.02430555555555558</v>
      </c>
    </row>
    <row r="96" spans="1:7" s="47" customFormat="1" ht="21" thickBot="1">
      <c r="A96" s="54">
        <v>7153</v>
      </c>
      <c r="B96" s="57" t="s">
        <v>34</v>
      </c>
      <c r="C96" s="58">
        <v>0.7125</v>
      </c>
      <c r="D96" s="58">
        <v>0.7958333333333334</v>
      </c>
      <c r="E96" s="59">
        <f>D96-C96</f>
        <v>0.08333333333333337</v>
      </c>
      <c r="F96" s="69">
        <f>E96</f>
        <v>0.08333333333333337</v>
      </c>
      <c r="G96" s="70"/>
    </row>
    <row r="97" spans="1:7" s="47" customFormat="1" ht="21" thickBot="1">
      <c r="A97" s="71"/>
      <c r="B97" s="72" t="s">
        <v>10</v>
      </c>
      <c r="C97" s="73"/>
      <c r="D97" s="73"/>
      <c r="E97" s="74">
        <f>F97+G97</f>
        <v>0.21388888888888893</v>
      </c>
      <c r="F97" s="75">
        <f>SUM(F92:F96)</f>
        <v>0.16527777777777777</v>
      </c>
      <c r="G97" s="75">
        <f>SUM(G93:G96)</f>
        <v>0.04861111111111116</v>
      </c>
    </row>
    <row r="98" spans="1:7" s="47" customFormat="1" ht="23.25">
      <c r="A98" s="79" t="s">
        <v>11</v>
      </c>
      <c r="B98" s="46"/>
      <c r="C98" s="46"/>
      <c r="D98" s="46"/>
      <c r="E98" s="46"/>
      <c r="F98" s="46"/>
      <c r="G98" s="46"/>
    </row>
    <row r="99" spans="1:7" s="47" customFormat="1" ht="23.25">
      <c r="A99" s="46" t="s">
        <v>109</v>
      </c>
      <c r="B99" s="46"/>
      <c r="C99" s="46"/>
      <c r="D99" s="46"/>
      <c r="E99" s="46"/>
      <c r="F99" s="46"/>
      <c r="G99" s="46"/>
    </row>
    <row r="100" spans="1:7" s="47" customFormat="1" ht="23.25">
      <c r="A100" s="46"/>
      <c r="B100" s="46"/>
      <c r="C100" s="46"/>
      <c r="D100" s="46"/>
      <c r="E100" s="46"/>
      <c r="F100" s="46"/>
      <c r="G100" s="46"/>
    </row>
    <row r="101" spans="1:7" s="47" customFormat="1" ht="23.25">
      <c r="A101" s="46"/>
      <c r="B101" s="46"/>
      <c r="C101" s="46"/>
      <c r="D101" s="46"/>
      <c r="E101" s="46"/>
      <c r="F101" s="46"/>
      <c r="G101" s="46"/>
    </row>
    <row r="102" spans="1:7" s="47" customFormat="1" ht="20.25">
      <c r="A102" s="49" t="s">
        <v>270</v>
      </c>
      <c r="B102" s="50"/>
      <c r="C102" s="50"/>
      <c r="D102" s="50"/>
      <c r="E102" s="50"/>
      <c r="F102" s="50"/>
      <c r="G102" s="50"/>
    </row>
    <row r="103" spans="1:7" s="47" customFormat="1" ht="22.5">
      <c r="A103" s="285" t="s">
        <v>61</v>
      </c>
      <c r="B103" s="285"/>
      <c r="C103" s="285"/>
      <c r="D103" s="285"/>
      <c r="E103" s="285"/>
      <c r="F103" s="285"/>
      <c r="G103" s="285"/>
    </row>
    <row r="104" spans="1:7" ht="22.5">
      <c r="A104" s="286" t="s">
        <v>62</v>
      </c>
      <c r="B104" s="286"/>
      <c r="C104" s="286"/>
      <c r="D104" s="286"/>
      <c r="E104" s="286"/>
      <c r="F104" s="286"/>
      <c r="G104" s="286"/>
    </row>
    <row r="105" spans="1:7" ht="18.75">
      <c r="A105" s="287" t="s">
        <v>112</v>
      </c>
      <c r="B105" s="317"/>
      <c r="C105" s="317"/>
      <c r="D105" s="317"/>
      <c r="E105" s="317"/>
      <c r="F105" s="317"/>
      <c r="G105" s="317"/>
    </row>
    <row r="106" spans="1:7" ht="18.75">
      <c r="A106" s="288" t="s">
        <v>0</v>
      </c>
      <c r="B106" s="288"/>
      <c r="C106" s="288"/>
      <c r="D106" s="288"/>
      <c r="E106" s="288"/>
      <c r="F106" s="288"/>
      <c r="G106" s="288"/>
    </row>
    <row r="107" spans="1:7" ht="22.5" thickBot="1">
      <c r="A107" s="13"/>
      <c r="B107" s="13"/>
      <c r="C107" s="13"/>
      <c r="D107" s="13"/>
      <c r="E107" s="13"/>
      <c r="F107" s="13"/>
      <c r="G107" s="13"/>
    </row>
    <row r="108" spans="1:7" ht="18.75">
      <c r="A108" s="108">
        <v>1</v>
      </c>
      <c r="B108" s="289" t="s">
        <v>1</v>
      </c>
      <c r="C108" s="290"/>
      <c r="D108" s="291" t="s">
        <v>2</v>
      </c>
      <c r="E108" s="291"/>
      <c r="F108" s="291"/>
      <c r="G108" s="292"/>
    </row>
    <row r="109" spans="1:7" ht="18.75">
      <c r="A109" s="109">
        <v>2</v>
      </c>
      <c r="B109" s="277" t="s">
        <v>84</v>
      </c>
      <c r="C109" s="278"/>
      <c r="D109" s="279" t="s">
        <v>140</v>
      </c>
      <c r="E109" s="279"/>
      <c r="F109" s="279"/>
      <c r="G109" s="280"/>
    </row>
    <row r="110" spans="1:7" ht="18.75">
      <c r="A110" s="109">
        <v>3</v>
      </c>
      <c r="B110" s="277" t="s">
        <v>4</v>
      </c>
      <c r="C110" s="278"/>
      <c r="D110" s="279" t="s">
        <v>57</v>
      </c>
      <c r="E110" s="279"/>
      <c r="F110" s="279"/>
      <c r="G110" s="280"/>
    </row>
    <row r="111" spans="1:7" ht="19.5" thickBot="1">
      <c r="A111" s="110">
        <v>4</v>
      </c>
      <c r="B111" s="281" t="s">
        <v>5</v>
      </c>
      <c r="C111" s="282"/>
      <c r="D111" s="283" t="s">
        <v>21</v>
      </c>
      <c r="E111" s="283"/>
      <c r="F111" s="283"/>
      <c r="G111" s="284"/>
    </row>
    <row r="112" spans="1:7" ht="18.75">
      <c r="A112" s="267" t="s">
        <v>3</v>
      </c>
      <c r="B112" s="294" t="s">
        <v>6</v>
      </c>
      <c r="C112" s="295" t="s">
        <v>7</v>
      </c>
      <c r="D112" s="296" t="s">
        <v>8</v>
      </c>
      <c r="E112" s="315" t="s">
        <v>9</v>
      </c>
      <c r="F112" s="275" t="s">
        <v>12</v>
      </c>
      <c r="G112" s="276"/>
    </row>
    <row r="113" spans="1:7" ht="38.25" thickBot="1">
      <c r="A113" s="268"/>
      <c r="B113" s="270"/>
      <c r="C113" s="272"/>
      <c r="D113" s="297"/>
      <c r="E113" s="316"/>
      <c r="F113" s="39" t="s">
        <v>81</v>
      </c>
      <c r="G113" s="40" t="s">
        <v>80</v>
      </c>
    </row>
    <row r="114" spans="1:7" ht="20.25">
      <c r="A114" s="38" t="s">
        <v>116</v>
      </c>
      <c r="B114" s="111" t="s">
        <v>55</v>
      </c>
      <c r="C114" s="5">
        <v>0.2222222222222222</v>
      </c>
      <c r="D114" s="22">
        <v>0.4055555555555555</v>
      </c>
      <c r="E114" s="112">
        <f>D114-C114</f>
        <v>0.1833333333333333</v>
      </c>
      <c r="F114" s="6">
        <f>E114</f>
        <v>0.1833333333333333</v>
      </c>
      <c r="G114" s="7"/>
    </row>
    <row r="115" spans="1:7" ht="20.25">
      <c r="A115" s="26" t="s">
        <v>117</v>
      </c>
      <c r="B115" s="113" t="s">
        <v>79</v>
      </c>
      <c r="C115" s="5">
        <f>D114</f>
        <v>0.4055555555555555</v>
      </c>
      <c r="D115" s="22">
        <f>C116</f>
        <v>0.65625</v>
      </c>
      <c r="E115" s="112">
        <f>D115-C115</f>
        <v>0.2506944444444445</v>
      </c>
      <c r="F115" s="6"/>
      <c r="G115" s="7">
        <f>E115</f>
        <v>0.2506944444444445</v>
      </c>
    </row>
    <row r="116" spans="1:7" ht="20.25">
      <c r="A116" s="26" t="s">
        <v>135</v>
      </c>
      <c r="B116" s="111" t="s">
        <v>118</v>
      </c>
      <c r="C116" s="5">
        <v>0.65625</v>
      </c>
      <c r="D116" s="22">
        <v>0.8402777777777778</v>
      </c>
      <c r="E116" s="112">
        <f>D116-C116</f>
        <v>0.1840277777777778</v>
      </c>
      <c r="F116" s="6">
        <f>E116</f>
        <v>0.1840277777777778</v>
      </c>
      <c r="G116" s="7"/>
    </row>
    <row r="117" spans="1:7" ht="39">
      <c r="A117" s="41">
        <v>7173</v>
      </c>
      <c r="B117" s="114" t="s">
        <v>87</v>
      </c>
      <c r="C117" s="32">
        <f>D116</f>
        <v>0.8402777777777778</v>
      </c>
      <c r="D117" s="37">
        <v>0.8645833333333334</v>
      </c>
      <c r="E117" s="115">
        <f>D117-C117</f>
        <v>0.02430555555555558</v>
      </c>
      <c r="F117" s="33"/>
      <c r="G117" s="34">
        <f>E117</f>
        <v>0.02430555555555558</v>
      </c>
    </row>
    <row r="118" spans="1:7" ht="18.75">
      <c r="A118" s="124"/>
      <c r="B118" s="125" t="s">
        <v>83</v>
      </c>
      <c r="C118" s="126">
        <f>D117</f>
        <v>0.8645833333333334</v>
      </c>
      <c r="D118" s="126">
        <v>0.9479166666666666</v>
      </c>
      <c r="E118" s="127">
        <f>D118+24-C118</f>
        <v>24.083333333333336</v>
      </c>
      <c r="F118" s="128"/>
      <c r="G118" s="129" t="s">
        <v>90</v>
      </c>
    </row>
    <row r="119" spans="1:7" ht="58.5">
      <c r="A119" s="41">
        <v>7650</v>
      </c>
      <c r="B119" s="114" t="s">
        <v>119</v>
      </c>
      <c r="C119" s="32">
        <f>D118</f>
        <v>0.9479166666666666</v>
      </c>
      <c r="D119" s="37">
        <f>C120</f>
        <v>0.12569444444444444</v>
      </c>
      <c r="E119" s="115">
        <f>24+D119-C119</f>
        <v>23.177777777777777</v>
      </c>
      <c r="F119" s="33"/>
      <c r="G119" s="34">
        <f>E119</f>
        <v>23.177777777777777</v>
      </c>
    </row>
    <row r="120" spans="1:7" ht="20.25">
      <c r="A120" s="26">
        <v>7650</v>
      </c>
      <c r="B120" s="111" t="s">
        <v>38</v>
      </c>
      <c r="C120" s="5">
        <v>0.12569444444444444</v>
      </c>
      <c r="D120" s="22">
        <v>0.1673611111111111</v>
      </c>
      <c r="E120" s="112">
        <f>D120-C120</f>
        <v>0.04166666666666666</v>
      </c>
      <c r="F120" s="21"/>
      <c r="G120" s="22">
        <f>E120</f>
        <v>0.04166666666666666</v>
      </c>
    </row>
    <row r="121" spans="1:7" ht="20.25">
      <c r="A121" s="26" t="s">
        <v>120</v>
      </c>
      <c r="B121" s="113" t="s">
        <v>79</v>
      </c>
      <c r="C121" s="5">
        <f>D120</f>
        <v>0.1673611111111111</v>
      </c>
      <c r="D121" s="22">
        <f>C122</f>
        <v>0.1840277777777778</v>
      </c>
      <c r="E121" s="112">
        <f>D121-C121</f>
        <v>0.01666666666666669</v>
      </c>
      <c r="F121" s="6"/>
      <c r="G121" s="7">
        <f>E121</f>
        <v>0.01666666666666669</v>
      </c>
    </row>
    <row r="122" spans="1:7" ht="21" thickBot="1">
      <c r="A122" s="26">
        <v>6121</v>
      </c>
      <c r="B122" s="111" t="s">
        <v>40</v>
      </c>
      <c r="C122" s="5">
        <v>0.1840277777777778</v>
      </c>
      <c r="D122" s="22">
        <v>0.23055555555555554</v>
      </c>
      <c r="E122" s="130">
        <f>D122-C122</f>
        <v>0.04652777777777775</v>
      </c>
      <c r="F122" s="15">
        <f>E122</f>
        <v>0.04652777777777775</v>
      </c>
      <c r="G122" s="16"/>
    </row>
    <row r="123" spans="1:7" ht="21" thickBot="1">
      <c r="A123" s="19"/>
      <c r="B123" s="116" t="s">
        <v>10</v>
      </c>
      <c r="C123" s="8"/>
      <c r="D123" s="10"/>
      <c r="E123" s="35">
        <f>F123+G123</f>
        <v>23.924999999999997</v>
      </c>
      <c r="F123" s="9">
        <f>SUM(F114:F122)</f>
        <v>0.41388888888888886</v>
      </c>
      <c r="G123" s="10">
        <f>SUM(G114:G122)</f>
        <v>23.51111111111111</v>
      </c>
    </row>
    <row r="124" spans="1:7" ht="22.5">
      <c r="A124" s="43" t="s">
        <v>11</v>
      </c>
      <c r="B124" s="1"/>
      <c r="C124" s="1"/>
      <c r="D124" s="1"/>
      <c r="E124" s="1"/>
      <c r="F124" s="1"/>
      <c r="G124" s="1"/>
    </row>
    <row r="125" spans="1:7" ht="22.5">
      <c r="A125" s="44" t="s">
        <v>133</v>
      </c>
      <c r="B125" s="1"/>
      <c r="C125" s="1"/>
      <c r="D125" s="1"/>
      <c r="E125" s="1"/>
      <c r="F125" s="1"/>
      <c r="G125" s="1"/>
    </row>
    <row r="126" spans="1:7" ht="22.5">
      <c r="A126" s="1"/>
      <c r="B126" s="1"/>
      <c r="C126" s="1"/>
      <c r="D126" s="1"/>
      <c r="E126" s="1"/>
      <c r="F126" s="1"/>
      <c r="G126" s="1"/>
    </row>
    <row r="127" spans="1:7" ht="22.5">
      <c r="A127" s="285" t="s">
        <v>67</v>
      </c>
      <c r="B127" s="285"/>
      <c r="C127" s="285"/>
      <c r="D127" s="285"/>
      <c r="E127" s="285"/>
      <c r="F127" s="285"/>
      <c r="G127" s="285"/>
    </row>
    <row r="128" spans="1:7" ht="22.5">
      <c r="A128" s="286" t="s">
        <v>62</v>
      </c>
      <c r="B128" s="286"/>
      <c r="C128" s="286"/>
      <c r="D128" s="286"/>
      <c r="E128" s="286"/>
      <c r="F128" s="286"/>
      <c r="G128" s="286"/>
    </row>
    <row r="129" spans="1:7" ht="18.75">
      <c r="A129" s="287" t="s">
        <v>112</v>
      </c>
      <c r="B129" s="287"/>
      <c r="C129" s="287"/>
      <c r="D129" s="287"/>
      <c r="E129" s="287"/>
      <c r="F129" s="287"/>
      <c r="G129" s="287"/>
    </row>
    <row r="130" spans="1:7" ht="18.75">
      <c r="A130" s="288" t="s">
        <v>0</v>
      </c>
      <c r="B130" s="288"/>
      <c r="C130" s="288"/>
      <c r="D130" s="288"/>
      <c r="E130" s="288"/>
      <c r="F130" s="288"/>
      <c r="G130" s="288"/>
    </row>
    <row r="131" spans="1:7" ht="22.5" thickBot="1">
      <c r="A131" s="13"/>
      <c r="B131" s="13"/>
      <c r="C131" s="13"/>
      <c r="D131" s="13"/>
      <c r="E131" s="13"/>
      <c r="F131" s="13"/>
      <c r="G131" s="13"/>
    </row>
    <row r="132" spans="1:7" ht="18.75">
      <c r="A132" s="108">
        <v>1</v>
      </c>
      <c r="B132" s="289" t="s">
        <v>1</v>
      </c>
      <c r="C132" s="290"/>
      <c r="D132" s="291" t="s">
        <v>2</v>
      </c>
      <c r="E132" s="291"/>
      <c r="F132" s="291"/>
      <c r="G132" s="292"/>
    </row>
    <row r="133" spans="1:7" ht="18.75">
      <c r="A133" s="109">
        <v>2</v>
      </c>
      <c r="B133" s="277" t="s">
        <v>84</v>
      </c>
      <c r="C133" s="278"/>
      <c r="D133" s="279" t="s">
        <v>141</v>
      </c>
      <c r="E133" s="279"/>
      <c r="F133" s="279"/>
      <c r="G133" s="280"/>
    </row>
    <row r="134" spans="1:7" ht="18.75">
      <c r="A134" s="109">
        <v>3</v>
      </c>
      <c r="B134" s="277" t="s">
        <v>4</v>
      </c>
      <c r="C134" s="278"/>
      <c r="D134" s="279" t="s">
        <v>121</v>
      </c>
      <c r="E134" s="279"/>
      <c r="F134" s="279"/>
      <c r="G134" s="280"/>
    </row>
    <row r="135" spans="1:7" ht="19.5" thickBot="1">
      <c r="A135" s="110">
        <v>4</v>
      </c>
      <c r="B135" s="281" t="s">
        <v>5</v>
      </c>
      <c r="C135" s="282"/>
      <c r="D135" s="283" t="s">
        <v>21</v>
      </c>
      <c r="E135" s="283"/>
      <c r="F135" s="283"/>
      <c r="G135" s="284"/>
    </row>
    <row r="136" spans="1:7" ht="18.75">
      <c r="A136" s="267" t="s">
        <v>3</v>
      </c>
      <c r="B136" s="269" t="s">
        <v>6</v>
      </c>
      <c r="C136" s="271" t="s">
        <v>7</v>
      </c>
      <c r="D136" s="273" t="s">
        <v>8</v>
      </c>
      <c r="E136" s="267" t="s">
        <v>9</v>
      </c>
      <c r="F136" s="275" t="s">
        <v>12</v>
      </c>
      <c r="G136" s="276"/>
    </row>
    <row r="137" spans="1:7" ht="38.25" thickBot="1">
      <c r="A137" s="268"/>
      <c r="B137" s="270"/>
      <c r="C137" s="272"/>
      <c r="D137" s="274"/>
      <c r="E137" s="268"/>
      <c r="F137" s="39" t="s">
        <v>81</v>
      </c>
      <c r="G137" s="40" t="s">
        <v>80</v>
      </c>
    </row>
    <row r="138" spans="1:7" ht="20.25">
      <c r="A138" s="2" t="s">
        <v>122</v>
      </c>
      <c r="B138" s="17" t="s">
        <v>55</v>
      </c>
      <c r="C138" s="5">
        <v>0.2222222222222222</v>
      </c>
      <c r="D138" s="20">
        <v>0.4055555555555555</v>
      </c>
      <c r="E138" s="117">
        <f>D138-C138</f>
        <v>0.1833333333333333</v>
      </c>
      <c r="F138" s="6">
        <f>E138</f>
        <v>0.1833333333333333</v>
      </c>
      <c r="G138" s="7"/>
    </row>
    <row r="139" spans="1:7" ht="20.25">
      <c r="A139" s="4" t="s">
        <v>117</v>
      </c>
      <c r="B139" s="27" t="s">
        <v>79</v>
      </c>
      <c r="C139" s="5">
        <f>D138</f>
        <v>0.4055555555555555</v>
      </c>
      <c r="D139" s="22">
        <f>C140</f>
        <v>0.65625</v>
      </c>
      <c r="E139" s="117">
        <f>D139-C139</f>
        <v>0.2506944444444445</v>
      </c>
      <c r="F139" s="6"/>
      <c r="G139" s="7">
        <f>E139</f>
        <v>0.2506944444444445</v>
      </c>
    </row>
    <row r="140" spans="1:7" ht="21" thickBot="1">
      <c r="A140" s="4" t="s">
        <v>135</v>
      </c>
      <c r="B140" s="17" t="s">
        <v>56</v>
      </c>
      <c r="C140" s="5">
        <v>0.65625</v>
      </c>
      <c r="D140" s="22">
        <v>0.8402777777777778</v>
      </c>
      <c r="E140" s="117">
        <f>D140-C140</f>
        <v>0.1840277777777778</v>
      </c>
      <c r="F140" s="6">
        <f>E140</f>
        <v>0.1840277777777778</v>
      </c>
      <c r="G140" s="7"/>
    </row>
    <row r="141" spans="1:7" ht="21" thickBot="1">
      <c r="A141" s="19"/>
      <c r="B141" s="18" t="s">
        <v>10</v>
      </c>
      <c r="C141" s="8"/>
      <c r="D141" s="14"/>
      <c r="E141" s="35">
        <f>F141+G141</f>
        <v>0.6180555555555556</v>
      </c>
      <c r="F141" s="9">
        <f>SUM(F138:F140)</f>
        <v>0.3673611111111111</v>
      </c>
      <c r="G141" s="10">
        <f>SUM(G138:G140)</f>
        <v>0.2506944444444445</v>
      </c>
    </row>
    <row r="142" spans="1:7" ht="20.25">
      <c r="A142" s="43" t="s">
        <v>11</v>
      </c>
      <c r="B142" s="44"/>
      <c r="C142" s="44"/>
      <c r="D142" s="44"/>
      <c r="E142" s="44"/>
      <c r="F142" s="44"/>
      <c r="G142" s="44"/>
    </row>
    <row r="143" spans="1:7" ht="20.25">
      <c r="A143" s="44" t="s">
        <v>134</v>
      </c>
      <c r="B143" s="44"/>
      <c r="C143" s="44"/>
      <c r="D143" s="44"/>
      <c r="E143" s="44"/>
      <c r="F143" s="44"/>
      <c r="G143" s="44"/>
    </row>
    <row r="144" spans="1:7" ht="20.25">
      <c r="A144" s="44"/>
      <c r="B144" s="44"/>
      <c r="C144" s="44"/>
      <c r="D144" s="44"/>
      <c r="E144" s="44"/>
      <c r="F144" s="44"/>
      <c r="G144" s="44"/>
    </row>
    <row r="145" spans="1:7" ht="22.5">
      <c r="A145" s="285" t="s">
        <v>269</v>
      </c>
      <c r="B145" s="285"/>
      <c r="C145" s="285"/>
      <c r="D145" s="285"/>
      <c r="E145" s="285"/>
      <c r="F145" s="285"/>
      <c r="G145" s="285"/>
    </row>
    <row r="146" spans="1:7" ht="22.5">
      <c r="A146" s="286" t="s">
        <v>45</v>
      </c>
      <c r="B146" s="286"/>
      <c r="C146" s="286"/>
      <c r="D146" s="286"/>
      <c r="E146" s="286"/>
      <c r="F146" s="286"/>
      <c r="G146" s="286"/>
    </row>
    <row r="147" spans="1:7" ht="18.75">
      <c r="A147" s="287" t="s">
        <v>112</v>
      </c>
      <c r="B147" s="287"/>
      <c r="C147" s="287"/>
      <c r="D147" s="287"/>
      <c r="E147" s="287"/>
      <c r="F147" s="287"/>
      <c r="G147" s="287"/>
    </row>
    <row r="148" spans="1:7" ht="18.75">
      <c r="A148" s="288" t="s">
        <v>0</v>
      </c>
      <c r="B148" s="288"/>
      <c r="C148" s="288"/>
      <c r="D148" s="288"/>
      <c r="E148" s="288"/>
      <c r="F148" s="288"/>
      <c r="G148" s="288"/>
    </row>
    <row r="149" spans="1:7" ht="22.5" thickBot="1">
      <c r="A149" s="13"/>
      <c r="B149" s="13"/>
      <c r="C149" s="13"/>
      <c r="D149" s="13"/>
      <c r="E149" s="13"/>
      <c r="F149" s="13"/>
      <c r="G149" s="13"/>
    </row>
    <row r="150" spans="1:7" ht="18.75">
      <c r="A150" s="108">
        <v>1</v>
      </c>
      <c r="B150" s="310" t="s">
        <v>1</v>
      </c>
      <c r="C150" s="311"/>
      <c r="D150" s="312" t="s">
        <v>2</v>
      </c>
      <c r="E150" s="313"/>
      <c r="F150" s="313"/>
      <c r="G150" s="314"/>
    </row>
    <row r="151" spans="1:7" ht="18.75">
      <c r="A151" s="109">
        <v>2</v>
      </c>
      <c r="B151" s="300" t="s">
        <v>84</v>
      </c>
      <c r="C151" s="301"/>
      <c r="D151" s="302" t="s">
        <v>158</v>
      </c>
      <c r="E151" s="303"/>
      <c r="F151" s="303"/>
      <c r="G151" s="304"/>
    </row>
    <row r="152" spans="1:7" ht="18.75">
      <c r="A152" s="109">
        <v>3</v>
      </c>
      <c r="B152" s="300" t="s">
        <v>4</v>
      </c>
      <c r="C152" s="301"/>
      <c r="D152" s="302" t="s">
        <v>123</v>
      </c>
      <c r="E152" s="303"/>
      <c r="F152" s="303"/>
      <c r="G152" s="304"/>
    </row>
    <row r="153" spans="1:7" ht="19.5" thickBot="1">
      <c r="A153" s="110">
        <v>4</v>
      </c>
      <c r="B153" s="305" t="s">
        <v>5</v>
      </c>
      <c r="C153" s="306"/>
      <c r="D153" s="307" t="s">
        <v>21</v>
      </c>
      <c r="E153" s="308"/>
      <c r="F153" s="308"/>
      <c r="G153" s="309"/>
    </row>
    <row r="154" spans="1:7" ht="18.75">
      <c r="A154" s="267" t="s">
        <v>3</v>
      </c>
      <c r="B154" s="294" t="s">
        <v>6</v>
      </c>
      <c r="C154" s="295" t="s">
        <v>7</v>
      </c>
      <c r="D154" s="296" t="s">
        <v>8</v>
      </c>
      <c r="E154" s="267" t="s">
        <v>9</v>
      </c>
      <c r="F154" s="298" t="s">
        <v>12</v>
      </c>
      <c r="G154" s="299"/>
    </row>
    <row r="155" spans="1:7" ht="38.25" thickBot="1">
      <c r="A155" s="268"/>
      <c r="B155" s="270"/>
      <c r="C155" s="272"/>
      <c r="D155" s="297"/>
      <c r="E155" s="268"/>
      <c r="F155" s="39" t="s">
        <v>81</v>
      </c>
      <c r="G155" s="40" t="s">
        <v>80</v>
      </c>
    </row>
    <row r="156" spans="1:7" ht="20.25">
      <c r="A156" s="4" t="s">
        <v>138</v>
      </c>
      <c r="B156" s="17" t="s">
        <v>55</v>
      </c>
      <c r="C156" s="5">
        <v>0.6645833333333333</v>
      </c>
      <c r="D156" s="20">
        <v>0.8513888888888889</v>
      </c>
      <c r="E156" s="117">
        <f>D156-C156</f>
        <v>0.18680555555555556</v>
      </c>
      <c r="F156" s="21">
        <f>E156</f>
        <v>0.18680555555555556</v>
      </c>
      <c r="G156" s="22"/>
    </row>
    <row r="157" spans="1:7" ht="20.25">
      <c r="A157" s="4" t="s">
        <v>128</v>
      </c>
      <c r="B157" s="27" t="s">
        <v>79</v>
      </c>
      <c r="C157" s="5">
        <f>D156</f>
        <v>0.8513888888888889</v>
      </c>
      <c r="D157" s="20">
        <f>C158</f>
        <v>0.14583333333333334</v>
      </c>
      <c r="E157" s="117">
        <v>0.29444444444444445</v>
      </c>
      <c r="F157" s="6"/>
      <c r="G157" s="7">
        <f>E157</f>
        <v>0.29444444444444445</v>
      </c>
    </row>
    <row r="158" spans="1:7" ht="21" thickBot="1">
      <c r="A158" s="4" t="s">
        <v>129</v>
      </c>
      <c r="B158" s="17" t="s">
        <v>56</v>
      </c>
      <c r="C158" s="5">
        <v>0.14583333333333334</v>
      </c>
      <c r="D158" s="20">
        <v>0.33125</v>
      </c>
      <c r="E158" s="131">
        <f>D158-C158</f>
        <v>0.18541666666666665</v>
      </c>
      <c r="F158" s="15">
        <f>E158</f>
        <v>0.18541666666666665</v>
      </c>
      <c r="G158" s="16"/>
    </row>
    <row r="159" spans="1:7" ht="21" thickBot="1">
      <c r="A159" s="19"/>
      <c r="B159" s="18" t="s">
        <v>10</v>
      </c>
      <c r="C159" s="8"/>
      <c r="D159" s="14"/>
      <c r="E159" s="221">
        <f>F159+G159</f>
        <v>0.6666666666666667</v>
      </c>
      <c r="F159" s="9">
        <f>SUM(F156:F158)</f>
        <v>0.37222222222222223</v>
      </c>
      <c r="G159" s="10">
        <f>SUM(G156:G158)</f>
        <v>0.29444444444444445</v>
      </c>
    </row>
    <row r="160" spans="1:7" ht="20.25">
      <c r="A160" s="118" t="s">
        <v>11</v>
      </c>
      <c r="B160" s="119"/>
      <c r="C160" s="120"/>
      <c r="D160" s="120"/>
      <c r="E160" s="120"/>
      <c r="F160" s="120"/>
      <c r="G160" s="120"/>
    </row>
    <row r="161" spans="1:7" ht="20.25">
      <c r="A161" s="121" t="s">
        <v>157</v>
      </c>
      <c r="B161" s="119"/>
      <c r="C161" s="120"/>
      <c r="D161" s="120"/>
      <c r="E161" s="120"/>
      <c r="F161" s="120"/>
      <c r="G161" s="120"/>
    </row>
    <row r="162" spans="1:7" ht="20.25">
      <c r="A162" s="121"/>
      <c r="B162" s="119"/>
      <c r="C162" s="120"/>
      <c r="D162" s="120"/>
      <c r="E162" s="120"/>
      <c r="F162" s="120"/>
      <c r="G162" s="120"/>
    </row>
    <row r="163" spans="1:7" ht="22.5">
      <c r="A163" s="285" t="s">
        <v>268</v>
      </c>
      <c r="B163" s="285"/>
      <c r="C163" s="285"/>
      <c r="D163" s="285"/>
      <c r="E163" s="285"/>
      <c r="F163" s="285"/>
      <c r="G163" s="285"/>
    </row>
    <row r="164" spans="1:7" ht="22.5">
      <c r="A164" s="286" t="s">
        <v>45</v>
      </c>
      <c r="B164" s="286"/>
      <c r="C164" s="286"/>
      <c r="D164" s="286"/>
      <c r="E164" s="286"/>
      <c r="F164" s="286"/>
      <c r="G164" s="286"/>
    </row>
    <row r="165" spans="1:7" ht="18.75">
      <c r="A165" s="287" t="s">
        <v>137</v>
      </c>
      <c r="B165" s="287"/>
      <c r="C165" s="287"/>
      <c r="D165" s="287"/>
      <c r="E165" s="287"/>
      <c r="F165" s="287"/>
      <c r="G165" s="287"/>
    </row>
    <row r="166" spans="1:7" ht="18.75">
      <c r="A166" s="288" t="s">
        <v>0</v>
      </c>
      <c r="B166" s="288"/>
      <c r="C166" s="288"/>
      <c r="D166" s="288"/>
      <c r="E166" s="288"/>
      <c r="F166" s="288"/>
      <c r="G166" s="288"/>
    </row>
    <row r="167" spans="1:7" ht="22.5" thickBot="1">
      <c r="A167" s="13"/>
      <c r="B167" s="13"/>
      <c r="C167" s="13"/>
      <c r="D167" s="13"/>
      <c r="E167" s="13"/>
      <c r="F167" s="13"/>
      <c r="G167" s="13"/>
    </row>
    <row r="168" spans="1:7" ht="18.75">
      <c r="A168" s="108">
        <v>1</v>
      </c>
      <c r="B168" s="289" t="s">
        <v>1</v>
      </c>
      <c r="C168" s="290"/>
      <c r="D168" s="291" t="s">
        <v>2</v>
      </c>
      <c r="E168" s="291"/>
      <c r="F168" s="291"/>
      <c r="G168" s="292"/>
    </row>
    <row r="169" spans="1:7" ht="18.75">
      <c r="A169" s="109">
        <v>2</v>
      </c>
      <c r="B169" s="277" t="s">
        <v>84</v>
      </c>
      <c r="C169" s="278"/>
      <c r="D169" s="279" t="s">
        <v>142</v>
      </c>
      <c r="E169" s="279"/>
      <c r="F169" s="279"/>
      <c r="G169" s="280"/>
    </row>
    <row r="170" spans="1:7" ht="18.75">
      <c r="A170" s="109">
        <v>3</v>
      </c>
      <c r="B170" s="277" t="s">
        <v>4</v>
      </c>
      <c r="C170" s="278"/>
      <c r="D170" s="279" t="s">
        <v>123</v>
      </c>
      <c r="E170" s="279"/>
      <c r="F170" s="279"/>
      <c r="G170" s="280"/>
    </row>
    <row r="171" spans="1:7" ht="19.5" thickBot="1">
      <c r="A171" s="110">
        <v>4</v>
      </c>
      <c r="B171" s="281" t="s">
        <v>5</v>
      </c>
      <c r="C171" s="282"/>
      <c r="D171" s="283" t="s">
        <v>21</v>
      </c>
      <c r="E171" s="283"/>
      <c r="F171" s="283"/>
      <c r="G171" s="284"/>
    </row>
    <row r="172" spans="1:7" ht="18.75">
      <c r="A172" s="267" t="s">
        <v>3</v>
      </c>
      <c r="B172" s="269" t="s">
        <v>6</v>
      </c>
      <c r="C172" s="271" t="s">
        <v>7</v>
      </c>
      <c r="D172" s="273" t="s">
        <v>8</v>
      </c>
      <c r="E172" s="267" t="s">
        <v>9</v>
      </c>
      <c r="F172" s="275" t="s">
        <v>12</v>
      </c>
      <c r="G172" s="276"/>
    </row>
    <row r="173" spans="1:7" ht="38.25" thickBot="1">
      <c r="A173" s="268"/>
      <c r="B173" s="270"/>
      <c r="C173" s="272"/>
      <c r="D173" s="274"/>
      <c r="E173" s="268"/>
      <c r="F173" s="39" t="s">
        <v>81</v>
      </c>
      <c r="G173" s="40" t="s">
        <v>80</v>
      </c>
    </row>
    <row r="174" spans="1:7" ht="20.25">
      <c r="A174" s="4">
        <v>7164</v>
      </c>
      <c r="B174" s="17" t="s">
        <v>42</v>
      </c>
      <c r="C174" s="5">
        <v>0.28125</v>
      </c>
      <c r="D174" s="20">
        <v>0.41944444444444445</v>
      </c>
      <c r="E174" s="117">
        <f>D174-C174</f>
        <v>0.13819444444444445</v>
      </c>
      <c r="F174" s="6">
        <f>E174</f>
        <v>0.13819444444444445</v>
      </c>
      <c r="G174" s="7"/>
    </row>
    <row r="175" spans="1:7" ht="39">
      <c r="A175" s="132" t="s">
        <v>136</v>
      </c>
      <c r="B175" s="30" t="s">
        <v>111</v>
      </c>
      <c r="C175" s="133">
        <f>D174</f>
        <v>0.41944444444444445</v>
      </c>
      <c r="D175" s="134">
        <f>C176</f>
        <v>0.5416666666666666</v>
      </c>
      <c r="E175" s="135">
        <f>D175-C175</f>
        <v>0.12222222222222218</v>
      </c>
      <c r="F175" s="136"/>
      <c r="G175" s="137">
        <f>E175*0.5</f>
        <v>0.06111111111111109</v>
      </c>
    </row>
    <row r="176" spans="1:7" ht="20.25">
      <c r="A176" s="4">
        <v>7169</v>
      </c>
      <c r="B176" s="17" t="s">
        <v>124</v>
      </c>
      <c r="C176" s="5">
        <v>0.5416666666666666</v>
      </c>
      <c r="D176" s="20">
        <v>0.6687500000000001</v>
      </c>
      <c r="E176" s="117">
        <f>D176-C176</f>
        <v>0.12708333333333344</v>
      </c>
      <c r="F176" s="6">
        <f>E176</f>
        <v>0.12708333333333344</v>
      </c>
      <c r="G176" s="7"/>
    </row>
    <row r="177" spans="1:7" ht="20.25">
      <c r="A177" s="4"/>
      <c r="B177" s="36" t="s">
        <v>82</v>
      </c>
      <c r="C177" s="5">
        <f>D176</f>
        <v>0.6687500000000001</v>
      </c>
      <c r="D177" s="20">
        <f>C178</f>
        <v>0.6729166666666666</v>
      </c>
      <c r="E177" s="117">
        <f>D177-C177</f>
        <v>0.004166666666666541</v>
      </c>
      <c r="F177" s="21"/>
      <c r="G177" s="22">
        <f>E177</f>
        <v>0.004166666666666541</v>
      </c>
    </row>
    <row r="178" spans="1:7" ht="20.25">
      <c r="A178" s="4" t="s">
        <v>138</v>
      </c>
      <c r="B178" s="17" t="s">
        <v>127</v>
      </c>
      <c r="C178" s="5">
        <v>0.6729166666666666</v>
      </c>
      <c r="D178" s="20">
        <v>0.8513888888888889</v>
      </c>
      <c r="E178" s="117">
        <f>D178-C178</f>
        <v>0.17847222222222225</v>
      </c>
      <c r="F178" s="21">
        <f>E178</f>
        <v>0.17847222222222225</v>
      </c>
      <c r="G178" s="22"/>
    </row>
    <row r="179" spans="1:7" ht="20.25">
      <c r="A179" s="4" t="s">
        <v>128</v>
      </c>
      <c r="B179" s="27" t="s">
        <v>79</v>
      </c>
      <c r="C179" s="5">
        <f>D178</f>
        <v>0.8513888888888889</v>
      </c>
      <c r="D179" s="20">
        <f>C180</f>
        <v>0.14583333333333334</v>
      </c>
      <c r="E179" s="117">
        <v>0.29444444444444445</v>
      </c>
      <c r="F179" s="6"/>
      <c r="G179" s="7">
        <f>E179</f>
        <v>0.29444444444444445</v>
      </c>
    </row>
    <row r="180" spans="1:7" ht="21" thickBot="1">
      <c r="A180" s="4" t="s">
        <v>129</v>
      </c>
      <c r="B180" s="17" t="s">
        <v>56</v>
      </c>
      <c r="C180" s="5">
        <v>0.14583333333333334</v>
      </c>
      <c r="D180" s="20">
        <v>0.33125</v>
      </c>
      <c r="E180" s="131">
        <f>D180-C180</f>
        <v>0.18541666666666665</v>
      </c>
      <c r="F180" s="15">
        <f>E180</f>
        <v>0.18541666666666665</v>
      </c>
      <c r="G180" s="16"/>
    </row>
    <row r="181" spans="1:7" ht="21" thickBot="1">
      <c r="A181" s="19"/>
      <c r="B181" s="18" t="s">
        <v>10</v>
      </c>
      <c r="C181" s="8"/>
      <c r="D181" s="14"/>
      <c r="E181" s="221">
        <f>F181+G181</f>
        <v>0.9888888888888888</v>
      </c>
      <c r="F181" s="9">
        <f>SUM(F174:F180)</f>
        <v>0.6291666666666668</v>
      </c>
      <c r="G181" s="10">
        <f>SUM(G174:G180)</f>
        <v>0.35972222222222205</v>
      </c>
    </row>
    <row r="182" spans="1:7" ht="20.25">
      <c r="A182" s="118" t="s">
        <v>11</v>
      </c>
      <c r="B182" s="119"/>
      <c r="C182" s="120"/>
      <c r="D182" s="120"/>
      <c r="E182" s="120"/>
      <c r="F182" s="120"/>
      <c r="G182" s="120"/>
    </row>
    <row r="183" spans="1:7" ht="20.25">
      <c r="A183" s="121" t="s">
        <v>139</v>
      </c>
      <c r="B183" s="119"/>
      <c r="C183" s="120"/>
      <c r="D183" s="120"/>
      <c r="E183" s="120"/>
      <c r="F183" s="120"/>
      <c r="G183" s="120"/>
    </row>
    <row r="184" spans="1:7" ht="20.25">
      <c r="A184" s="44"/>
      <c r="B184" s="44"/>
      <c r="C184" s="44"/>
      <c r="D184" s="44"/>
      <c r="E184" s="44"/>
      <c r="F184" s="44"/>
      <c r="G184" s="44"/>
    </row>
    <row r="185" spans="1:7" ht="22.5">
      <c r="A185" s="285" t="s">
        <v>268</v>
      </c>
      <c r="B185" s="285"/>
      <c r="C185" s="285"/>
      <c r="D185" s="285"/>
      <c r="E185" s="285"/>
      <c r="F185" s="285"/>
      <c r="G185" s="285"/>
    </row>
    <row r="186" spans="1:7" ht="22.5">
      <c r="A186" s="286" t="s">
        <v>45</v>
      </c>
      <c r="B186" s="286"/>
      <c r="C186" s="286"/>
      <c r="D186" s="286"/>
      <c r="E186" s="286"/>
      <c r="F186" s="286"/>
      <c r="G186" s="286"/>
    </row>
    <row r="187" spans="1:7" ht="18.75">
      <c r="A187" s="287" t="s">
        <v>130</v>
      </c>
      <c r="B187" s="287"/>
      <c r="C187" s="287"/>
      <c r="D187" s="287"/>
      <c r="E187" s="287"/>
      <c r="F187" s="287"/>
      <c r="G187" s="287"/>
    </row>
    <row r="188" spans="1:7" ht="18.75">
      <c r="A188" s="288" t="s">
        <v>0</v>
      </c>
      <c r="B188" s="288"/>
      <c r="C188" s="288"/>
      <c r="D188" s="288"/>
      <c r="E188" s="288"/>
      <c r="F188" s="288"/>
      <c r="G188" s="288"/>
    </row>
    <row r="189" spans="1:7" ht="22.5" thickBot="1">
      <c r="A189" s="13"/>
      <c r="B189" s="13"/>
      <c r="C189" s="13"/>
      <c r="D189" s="13"/>
      <c r="E189" s="13"/>
      <c r="F189" s="13"/>
      <c r="G189" s="13"/>
    </row>
    <row r="190" spans="1:7" ht="18.75">
      <c r="A190" s="108">
        <v>1</v>
      </c>
      <c r="B190" s="289" t="s">
        <v>1</v>
      </c>
      <c r="C190" s="290"/>
      <c r="D190" s="291" t="s">
        <v>2</v>
      </c>
      <c r="E190" s="291"/>
      <c r="F190" s="291"/>
      <c r="G190" s="292"/>
    </row>
    <row r="191" spans="1:7" ht="18.75">
      <c r="A191" s="109">
        <v>2</v>
      </c>
      <c r="B191" s="277" t="s">
        <v>84</v>
      </c>
      <c r="C191" s="278"/>
      <c r="D191" s="279" t="s">
        <v>142</v>
      </c>
      <c r="E191" s="279"/>
      <c r="F191" s="279"/>
      <c r="G191" s="280"/>
    </row>
    <row r="192" spans="1:7" ht="18.75">
      <c r="A192" s="109">
        <v>3</v>
      </c>
      <c r="B192" s="277" t="s">
        <v>4</v>
      </c>
      <c r="C192" s="278"/>
      <c r="D192" s="279" t="s">
        <v>123</v>
      </c>
      <c r="E192" s="279"/>
      <c r="F192" s="279"/>
      <c r="G192" s="280"/>
    </row>
    <row r="193" spans="1:7" ht="19.5" thickBot="1">
      <c r="A193" s="110">
        <v>4</v>
      </c>
      <c r="B193" s="281" t="s">
        <v>5</v>
      </c>
      <c r="C193" s="282"/>
      <c r="D193" s="283" t="s">
        <v>21</v>
      </c>
      <c r="E193" s="283"/>
      <c r="F193" s="283"/>
      <c r="G193" s="284"/>
    </row>
    <row r="194" spans="1:7" ht="18.75">
      <c r="A194" s="267" t="s">
        <v>3</v>
      </c>
      <c r="B194" s="269" t="s">
        <v>6</v>
      </c>
      <c r="C194" s="271" t="s">
        <v>7</v>
      </c>
      <c r="D194" s="273" t="s">
        <v>8</v>
      </c>
      <c r="E194" s="267" t="s">
        <v>9</v>
      </c>
      <c r="F194" s="275" t="s">
        <v>12</v>
      </c>
      <c r="G194" s="276"/>
    </row>
    <row r="195" spans="1:7" ht="38.25" thickBot="1">
      <c r="A195" s="268"/>
      <c r="B195" s="270"/>
      <c r="C195" s="272"/>
      <c r="D195" s="274"/>
      <c r="E195" s="268"/>
      <c r="F195" s="39" t="s">
        <v>81</v>
      </c>
      <c r="G195" s="40" t="s">
        <v>80</v>
      </c>
    </row>
    <row r="196" spans="1:7" ht="20.25">
      <c r="A196" s="4">
        <v>7166</v>
      </c>
      <c r="B196" s="17" t="s">
        <v>42</v>
      </c>
      <c r="C196" s="5">
        <v>0.39305555555555555</v>
      </c>
      <c r="D196" s="20">
        <v>0.53125</v>
      </c>
      <c r="E196" s="117">
        <f>D196-C196</f>
        <v>0.13819444444444445</v>
      </c>
      <c r="F196" s="6">
        <f>E196</f>
        <v>0.13819444444444445</v>
      </c>
      <c r="G196" s="7"/>
    </row>
    <row r="197" spans="1:7" ht="20.25">
      <c r="A197" s="31" t="s">
        <v>151</v>
      </c>
      <c r="B197" s="36" t="s">
        <v>79</v>
      </c>
      <c r="C197" s="32">
        <f>D196</f>
        <v>0.53125</v>
      </c>
      <c r="D197" s="122">
        <f>C198</f>
        <v>0.5416666666666666</v>
      </c>
      <c r="E197" s="123">
        <f>D197-C197</f>
        <v>0.01041666666666663</v>
      </c>
      <c r="F197" s="33"/>
      <c r="G197" s="34">
        <f>E197</f>
        <v>0.01041666666666663</v>
      </c>
    </row>
    <row r="198" spans="1:7" ht="20.25">
      <c r="A198" s="4">
        <v>7169</v>
      </c>
      <c r="B198" s="17" t="s">
        <v>124</v>
      </c>
      <c r="C198" s="5">
        <v>0.5416666666666666</v>
      </c>
      <c r="D198" s="20">
        <v>0.6687500000000001</v>
      </c>
      <c r="E198" s="117">
        <f>D198-C198</f>
        <v>0.12708333333333344</v>
      </c>
      <c r="F198" s="6">
        <f>E198</f>
        <v>0.12708333333333344</v>
      </c>
      <c r="G198" s="7"/>
    </row>
    <row r="199" spans="1:7" ht="20.25">
      <c r="A199" s="4"/>
      <c r="B199" s="36" t="s">
        <v>82</v>
      </c>
      <c r="C199" s="5">
        <f>D198</f>
        <v>0.6687500000000001</v>
      </c>
      <c r="D199" s="20">
        <f>C200</f>
        <v>0.6729166666666666</v>
      </c>
      <c r="E199" s="117">
        <f>D199-C199</f>
        <v>0.004166666666666541</v>
      </c>
      <c r="F199" s="21"/>
      <c r="G199" s="22">
        <f>E199</f>
        <v>0.004166666666666541</v>
      </c>
    </row>
    <row r="200" spans="1:7" ht="20.25">
      <c r="A200" s="4" t="s">
        <v>138</v>
      </c>
      <c r="B200" s="17" t="s">
        <v>127</v>
      </c>
      <c r="C200" s="5">
        <v>0.6729166666666666</v>
      </c>
      <c r="D200" s="20">
        <v>0.8513888888888889</v>
      </c>
      <c r="E200" s="117">
        <f>D200-C200</f>
        <v>0.17847222222222225</v>
      </c>
      <c r="F200" s="21">
        <f>E200</f>
        <v>0.17847222222222225</v>
      </c>
      <c r="G200" s="22"/>
    </row>
    <row r="201" spans="1:7" ht="20.25">
      <c r="A201" s="4" t="s">
        <v>128</v>
      </c>
      <c r="B201" s="27" t="s">
        <v>79</v>
      </c>
      <c r="C201" s="5">
        <f>D200</f>
        <v>0.8513888888888889</v>
      </c>
      <c r="D201" s="20">
        <f>C202</f>
        <v>0.14583333333333334</v>
      </c>
      <c r="E201" s="117">
        <v>0.29444444444444445</v>
      </c>
      <c r="F201" s="6"/>
      <c r="G201" s="7">
        <f>E201</f>
        <v>0.29444444444444445</v>
      </c>
    </row>
    <row r="202" spans="1:7" ht="21" thickBot="1">
      <c r="A202" s="4" t="s">
        <v>129</v>
      </c>
      <c r="B202" s="17" t="s">
        <v>56</v>
      </c>
      <c r="C202" s="5">
        <v>0.14583333333333334</v>
      </c>
      <c r="D202" s="20">
        <v>0.33125</v>
      </c>
      <c r="E202" s="131">
        <f>D202-C202</f>
        <v>0.18541666666666665</v>
      </c>
      <c r="F202" s="15">
        <f>E202</f>
        <v>0.18541666666666665</v>
      </c>
      <c r="G202" s="16"/>
    </row>
    <row r="203" spans="1:7" ht="21" thickBot="1">
      <c r="A203" s="19"/>
      <c r="B203" s="18" t="s">
        <v>10</v>
      </c>
      <c r="C203" s="8"/>
      <c r="D203" s="14"/>
      <c r="E203" s="221">
        <f>F203+G203</f>
        <v>0.9381944444444443</v>
      </c>
      <c r="F203" s="9">
        <f>SUM(F196:F202)</f>
        <v>0.6291666666666668</v>
      </c>
      <c r="G203" s="10">
        <f>SUM(G196:G202)</f>
        <v>0.3090277777777776</v>
      </c>
    </row>
    <row r="204" spans="1:7" ht="20.25">
      <c r="A204" s="118" t="s">
        <v>11</v>
      </c>
      <c r="B204" s="119"/>
      <c r="C204" s="120"/>
      <c r="D204" s="120"/>
      <c r="E204" s="120"/>
      <c r="F204" s="120"/>
      <c r="G204" s="120"/>
    </row>
    <row r="205" spans="1:7" ht="20.25">
      <c r="A205" s="121" t="s">
        <v>162</v>
      </c>
      <c r="B205" s="119"/>
      <c r="C205" s="120"/>
      <c r="D205" s="120"/>
      <c r="E205" s="120"/>
      <c r="F205" s="120"/>
      <c r="G205" s="120"/>
    </row>
    <row r="206" spans="1:7" ht="20.25">
      <c r="A206" s="121"/>
      <c r="B206" s="119"/>
      <c r="C206" s="120"/>
      <c r="D206" s="120"/>
      <c r="E206" s="120"/>
      <c r="F206" s="120"/>
      <c r="G206" s="120"/>
    </row>
    <row r="207" spans="1:7" ht="22.5">
      <c r="A207" s="285" t="s">
        <v>126</v>
      </c>
      <c r="B207" s="285"/>
      <c r="C207" s="285"/>
      <c r="D207" s="285"/>
      <c r="E207" s="285"/>
      <c r="F207" s="285"/>
      <c r="G207" s="285"/>
    </row>
    <row r="208" spans="1:7" ht="22.5">
      <c r="A208" s="286" t="s">
        <v>45</v>
      </c>
      <c r="B208" s="286"/>
      <c r="C208" s="286"/>
      <c r="D208" s="286"/>
      <c r="E208" s="286"/>
      <c r="F208" s="286"/>
      <c r="G208" s="286"/>
    </row>
    <row r="209" spans="1:7" ht="18.75">
      <c r="A209" s="287" t="s">
        <v>112</v>
      </c>
      <c r="B209" s="287"/>
      <c r="C209" s="287"/>
      <c r="D209" s="287"/>
      <c r="E209" s="287"/>
      <c r="F209" s="287"/>
      <c r="G209" s="287"/>
    </row>
    <row r="210" spans="1:7" ht="18.75">
      <c r="A210" s="293" t="s">
        <v>145</v>
      </c>
      <c r="B210" s="293"/>
      <c r="C210" s="293"/>
      <c r="D210" s="293"/>
      <c r="E210" s="293"/>
      <c r="F210" s="293"/>
      <c r="G210" s="293"/>
    </row>
    <row r="211" spans="1:7" ht="19.5" thickBot="1">
      <c r="A211" s="288" t="s">
        <v>0</v>
      </c>
      <c r="B211" s="288"/>
      <c r="C211" s="288"/>
      <c r="D211" s="288"/>
      <c r="E211" s="288"/>
      <c r="F211" s="288"/>
      <c r="G211" s="288"/>
    </row>
    <row r="212" spans="1:7" ht="18.75">
      <c r="A212" s="108">
        <v>1</v>
      </c>
      <c r="B212" s="289" t="s">
        <v>1</v>
      </c>
      <c r="C212" s="290"/>
      <c r="D212" s="291" t="s">
        <v>2</v>
      </c>
      <c r="E212" s="291"/>
      <c r="F212" s="291"/>
      <c r="G212" s="292"/>
    </row>
    <row r="213" spans="1:7" ht="18.75">
      <c r="A213" s="109">
        <v>2</v>
      </c>
      <c r="B213" s="277" t="s">
        <v>84</v>
      </c>
      <c r="C213" s="278"/>
      <c r="D213" s="279" t="s">
        <v>143</v>
      </c>
      <c r="E213" s="279"/>
      <c r="F213" s="279"/>
      <c r="G213" s="280"/>
    </row>
    <row r="214" spans="1:7" ht="18.75">
      <c r="A214" s="109">
        <v>3</v>
      </c>
      <c r="B214" s="277" t="s">
        <v>4</v>
      </c>
      <c r="C214" s="278"/>
      <c r="D214" s="279" t="s">
        <v>125</v>
      </c>
      <c r="E214" s="279"/>
      <c r="F214" s="279"/>
      <c r="G214" s="280"/>
    </row>
    <row r="215" spans="1:7" ht="19.5" thickBot="1">
      <c r="A215" s="110">
        <v>4</v>
      </c>
      <c r="B215" s="281" t="s">
        <v>5</v>
      </c>
      <c r="C215" s="282"/>
      <c r="D215" s="283" t="s">
        <v>21</v>
      </c>
      <c r="E215" s="283"/>
      <c r="F215" s="283"/>
      <c r="G215" s="284"/>
    </row>
    <row r="216" spans="1:7" ht="18.75">
      <c r="A216" s="267" t="s">
        <v>3</v>
      </c>
      <c r="B216" s="269" t="s">
        <v>6</v>
      </c>
      <c r="C216" s="271" t="s">
        <v>7</v>
      </c>
      <c r="D216" s="273" t="s">
        <v>8</v>
      </c>
      <c r="E216" s="267" t="s">
        <v>9</v>
      </c>
      <c r="F216" s="275" t="s">
        <v>12</v>
      </c>
      <c r="G216" s="276"/>
    </row>
    <row r="217" spans="1:7" ht="38.25" thickBot="1">
      <c r="A217" s="268"/>
      <c r="B217" s="270"/>
      <c r="C217" s="272"/>
      <c r="D217" s="274"/>
      <c r="E217" s="268"/>
      <c r="F217" s="39" t="s">
        <v>81</v>
      </c>
      <c r="G217" s="40" t="s">
        <v>80</v>
      </c>
    </row>
    <row r="218" spans="1:7" ht="20.25">
      <c r="A218" s="4">
        <v>7174</v>
      </c>
      <c r="B218" s="17" t="s">
        <v>41</v>
      </c>
      <c r="C218" s="5">
        <v>0.7777777777777778</v>
      </c>
      <c r="D218" s="20">
        <v>0.8756944444444444</v>
      </c>
      <c r="E218" s="117">
        <f>D218-C218</f>
        <v>0.09791666666666665</v>
      </c>
      <c r="F218" s="6">
        <f>E218</f>
        <v>0.09791666666666665</v>
      </c>
      <c r="G218" s="7"/>
    </row>
    <row r="219" spans="1:7" ht="20.25">
      <c r="A219" s="4" t="s">
        <v>147</v>
      </c>
      <c r="B219" s="27" t="s">
        <v>79</v>
      </c>
      <c r="C219" s="5">
        <f>D218</f>
        <v>0.8756944444444444</v>
      </c>
      <c r="D219" s="20">
        <v>0.10833333333333334</v>
      </c>
      <c r="E219" s="117">
        <v>0.22777777777777777</v>
      </c>
      <c r="F219" s="6"/>
      <c r="G219" s="7">
        <f>E219</f>
        <v>0.22777777777777777</v>
      </c>
    </row>
    <row r="220" spans="1:7" ht="21" thickBot="1">
      <c r="A220" s="4">
        <v>7161</v>
      </c>
      <c r="B220" s="17" t="s">
        <v>39</v>
      </c>
      <c r="C220" s="5">
        <f>D219</f>
        <v>0.10833333333333334</v>
      </c>
      <c r="D220" s="20">
        <v>0.20833333333333334</v>
      </c>
      <c r="E220" s="117">
        <f>D220-C220</f>
        <v>0.1</v>
      </c>
      <c r="F220" s="6">
        <f>E220</f>
        <v>0.1</v>
      </c>
      <c r="G220" s="7"/>
    </row>
    <row r="221" spans="1:7" ht="21" thickBot="1">
      <c r="A221" s="19"/>
      <c r="B221" s="18" t="s">
        <v>10</v>
      </c>
      <c r="C221" s="8"/>
      <c r="D221" s="14"/>
      <c r="E221" s="35">
        <f>F221+G221</f>
        <v>0.42569444444444443</v>
      </c>
      <c r="F221" s="9">
        <f>SUM(F218:F220)</f>
        <v>0.19791666666666666</v>
      </c>
      <c r="G221" s="10">
        <f>SUM(G218:G220)</f>
        <v>0.22777777777777777</v>
      </c>
    </row>
    <row r="222" spans="1:7" ht="20.25">
      <c r="A222" s="43" t="s">
        <v>11</v>
      </c>
      <c r="B222" s="44"/>
      <c r="C222" s="44"/>
      <c r="D222" s="44"/>
      <c r="E222" s="44"/>
      <c r="F222" s="44"/>
      <c r="G222" s="44"/>
    </row>
    <row r="223" spans="1:7" ht="20.25">
      <c r="A223" s="44" t="s">
        <v>159</v>
      </c>
      <c r="B223" s="44"/>
      <c r="C223" s="44"/>
      <c r="D223" s="44"/>
      <c r="E223" s="44"/>
      <c r="F223" s="44"/>
      <c r="G223" s="44"/>
    </row>
    <row r="224" spans="1:7" ht="20.25">
      <c r="A224" s="25"/>
      <c r="B224" s="119"/>
      <c r="C224" s="120"/>
      <c r="D224" s="120"/>
      <c r="E224" s="120"/>
      <c r="F224" s="120"/>
      <c r="G224" s="120"/>
    </row>
    <row r="225" spans="1:7" ht="22.5">
      <c r="A225" s="285" t="s">
        <v>148</v>
      </c>
      <c r="B225" s="285"/>
      <c r="C225" s="285"/>
      <c r="D225" s="285"/>
      <c r="E225" s="285"/>
      <c r="F225" s="285"/>
      <c r="G225" s="285"/>
    </row>
    <row r="226" spans="1:7" ht="22.5">
      <c r="A226" s="286" t="s">
        <v>45</v>
      </c>
      <c r="B226" s="286"/>
      <c r="C226" s="286"/>
      <c r="D226" s="286"/>
      <c r="E226" s="286"/>
      <c r="F226" s="286"/>
      <c r="G226" s="286"/>
    </row>
    <row r="227" spans="1:7" ht="18.75">
      <c r="A227" s="287" t="s">
        <v>112</v>
      </c>
      <c r="B227" s="287"/>
      <c r="C227" s="287"/>
      <c r="D227" s="287"/>
      <c r="E227" s="287"/>
      <c r="F227" s="287"/>
      <c r="G227" s="287"/>
    </row>
    <row r="228" spans="1:7" ht="18.75">
      <c r="A228" s="293" t="s">
        <v>146</v>
      </c>
      <c r="B228" s="293"/>
      <c r="C228" s="293"/>
      <c r="D228" s="293"/>
      <c r="E228" s="293"/>
      <c r="F228" s="293"/>
      <c r="G228" s="293"/>
    </row>
    <row r="229" spans="1:7" ht="19.5" thickBot="1">
      <c r="A229" s="288" t="s">
        <v>0</v>
      </c>
      <c r="B229" s="288"/>
      <c r="C229" s="288"/>
      <c r="D229" s="288"/>
      <c r="E229" s="288"/>
      <c r="F229" s="288"/>
      <c r="G229" s="288"/>
    </row>
    <row r="230" spans="1:7" ht="18.75">
      <c r="A230" s="108">
        <v>1</v>
      </c>
      <c r="B230" s="289" t="s">
        <v>1</v>
      </c>
      <c r="C230" s="290"/>
      <c r="D230" s="291" t="s">
        <v>2</v>
      </c>
      <c r="E230" s="291"/>
      <c r="F230" s="291"/>
      <c r="G230" s="292"/>
    </row>
    <row r="231" spans="1:7" ht="18.75">
      <c r="A231" s="109">
        <v>2</v>
      </c>
      <c r="B231" s="277" t="s">
        <v>84</v>
      </c>
      <c r="C231" s="278"/>
      <c r="D231" s="279" t="s">
        <v>156</v>
      </c>
      <c r="E231" s="279"/>
      <c r="F231" s="279"/>
      <c r="G231" s="280"/>
    </row>
    <row r="232" spans="1:7" ht="18.75">
      <c r="A232" s="109">
        <v>3</v>
      </c>
      <c r="B232" s="277" t="s">
        <v>4</v>
      </c>
      <c r="C232" s="278"/>
      <c r="D232" s="279" t="s">
        <v>125</v>
      </c>
      <c r="E232" s="279"/>
      <c r="F232" s="279"/>
      <c r="G232" s="280"/>
    </row>
    <row r="233" spans="1:7" ht="19.5" thickBot="1">
      <c r="A233" s="110">
        <v>4</v>
      </c>
      <c r="B233" s="281" t="s">
        <v>5</v>
      </c>
      <c r="C233" s="282"/>
      <c r="D233" s="283" t="s">
        <v>21</v>
      </c>
      <c r="E233" s="283"/>
      <c r="F233" s="283"/>
      <c r="G233" s="284"/>
    </row>
    <row r="234" spans="1:7" ht="18.75">
      <c r="A234" s="267" t="s">
        <v>3</v>
      </c>
      <c r="B234" s="269" t="s">
        <v>6</v>
      </c>
      <c r="C234" s="271" t="s">
        <v>7</v>
      </c>
      <c r="D234" s="273" t="s">
        <v>8</v>
      </c>
      <c r="E234" s="267" t="s">
        <v>9</v>
      </c>
      <c r="F234" s="275" t="s">
        <v>12</v>
      </c>
      <c r="G234" s="276"/>
    </row>
    <row r="235" spans="1:7" ht="38.25" thickBot="1">
      <c r="A235" s="268"/>
      <c r="B235" s="270"/>
      <c r="C235" s="272"/>
      <c r="D235" s="274"/>
      <c r="E235" s="268"/>
      <c r="F235" s="39" t="s">
        <v>81</v>
      </c>
      <c r="G235" s="40" t="s">
        <v>80</v>
      </c>
    </row>
    <row r="236" spans="1:7" ht="20.25">
      <c r="A236" s="4">
        <v>7194</v>
      </c>
      <c r="B236" s="17" t="s">
        <v>37</v>
      </c>
      <c r="C236" s="5">
        <v>0.5333333333333333</v>
      </c>
      <c r="D236" s="20">
        <v>0.6159722222222223</v>
      </c>
      <c r="E236" s="117">
        <f>D236-C236</f>
        <v>0.08263888888888893</v>
      </c>
      <c r="F236" s="6">
        <f>E236</f>
        <v>0.08263888888888893</v>
      </c>
      <c r="G236" s="7"/>
    </row>
    <row r="237" spans="1:7" ht="20.25">
      <c r="A237" s="4" t="s">
        <v>155</v>
      </c>
      <c r="B237" s="27" t="s">
        <v>79</v>
      </c>
      <c r="C237" s="5">
        <f>D236</f>
        <v>0.6159722222222223</v>
      </c>
      <c r="D237" s="20">
        <f>C238</f>
        <v>0.6819444444444445</v>
      </c>
      <c r="E237" s="117">
        <f>D237-C237</f>
        <v>0.06597222222222221</v>
      </c>
      <c r="F237" s="6"/>
      <c r="G237" s="7">
        <f>E237</f>
        <v>0.06597222222222221</v>
      </c>
    </row>
    <row r="238" spans="1:7" ht="20.25">
      <c r="A238" s="4">
        <v>7193</v>
      </c>
      <c r="B238" s="17" t="s">
        <v>152</v>
      </c>
      <c r="C238" s="5">
        <v>0.6819444444444445</v>
      </c>
      <c r="D238" s="20">
        <v>0.7645833333333334</v>
      </c>
      <c r="E238" s="117">
        <f>D238-C238</f>
        <v>0.08263888888888893</v>
      </c>
      <c r="F238" s="6">
        <f>E238</f>
        <v>0.08263888888888893</v>
      </c>
      <c r="G238" s="7"/>
    </row>
    <row r="239" spans="1:7" ht="20.25">
      <c r="A239" s="4"/>
      <c r="B239" s="27" t="s">
        <v>82</v>
      </c>
      <c r="C239" s="5">
        <f>D238</f>
        <v>0.7645833333333334</v>
      </c>
      <c r="D239" s="20">
        <f>C240</f>
        <v>0.7777777777777778</v>
      </c>
      <c r="E239" s="117">
        <f>D239-C239</f>
        <v>0.013194444444444398</v>
      </c>
      <c r="F239" s="6"/>
      <c r="G239" s="7">
        <f>E239</f>
        <v>0.013194444444444398</v>
      </c>
    </row>
    <row r="240" spans="1:7" ht="20.25">
      <c r="A240" s="4">
        <v>7174</v>
      </c>
      <c r="B240" s="17" t="s">
        <v>41</v>
      </c>
      <c r="C240" s="5">
        <v>0.7777777777777778</v>
      </c>
      <c r="D240" s="20">
        <v>0.8756944444444444</v>
      </c>
      <c r="E240" s="117">
        <f>D240-C240</f>
        <v>0.09791666666666665</v>
      </c>
      <c r="F240" s="6">
        <f>E240</f>
        <v>0.09791666666666665</v>
      </c>
      <c r="G240" s="7"/>
    </row>
    <row r="241" spans="1:7" ht="20.25">
      <c r="A241" s="4" t="s">
        <v>147</v>
      </c>
      <c r="B241" s="27" t="s">
        <v>79</v>
      </c>
      <c r="C241" s="5">
        <f>D240</f>
        <v>0.8756944444444444</v>
      </c>
      <c r="D241" s="20">
        <v>0.10833333333333334</v>
      </c>
      <c r="E241" s="117">
        <v>0.22777777777777777</v>
      </c>
      <c r="F241" s="6"/>
      <c r="G241" s="7">
        <f>E241</f>
        <v>0.22777777777777777</v>
      </c>
    </row>
    <row r="242" spans="1:7" ht="21" thickBot="1">
      <c r="A242" s="4">
        <v>7161</v>
      </c>
      <c r="B242" s="17" t="s">
        <v>39</v>
      </c>
      <c r="C242" s="5">
        <f>D241</f>
        <v>0.10833333333333334</v>
      </c>
      <c r="D242" s="20">
        <v>0.20833333333333334</v>
      </c>
      <c r="E242" s="117">
        <f>D242-C242</f>
        <v>0.1</v>
      </c>
      <c r="F242" s="6">
        <f>E242</f>
        <v>0.1</v>
      </c>
      <c r="G242" s="7"/>
    </row>
    <row r="243" spans="1:7" ht="21" thickBot="1">
      <c r="A243" s="19"/>
      <c r="B243" s="18" t="s">
        <v>10</v>
      </c>
      <c r="C243" s="8"/>
      <c r="D243" s="14"/>
      <c r="E243" s="35">
        <f>F243+G243</f>
        <v>0.6701388888888888</v>
      </c>
      <c r="F243" s="9">
        <f>SUM(F236:F242)</f>
        <v>0.3631944444444445</v>
      </c>
      <c r="G243" s="10">
        <f>SUM(G236:G242)</f>
        <v>0.30694444444444435</v>
      </c>
    </row>
    <row r="244" spans="1:7" ht="20.25">
      <c r="A244" s="43" t="s">
        <v>11</v>
      </c>
      <c r="B244" s="44"/>
      <c r="C244" s="44"/>
      <c r="D244" s="44"/>
      <c r="E244" s="44"/>
      <c r="F244" s="44"/>
      <c r="G244" s="44"/>
    </row>
    <row r="245" spans="1:7" ht="20.25">
      <c r="A245" s="44" t="s">
        <v>160</v>
      </c>
      <c r="B245" s="44"/>
      <c r="C245" s="44"/>
      <c r="D245" s="44"/>
      <c r="E245" s="44"/>
      <c r="F245" s="44"/>
      <c r="G245" s="44"/>
    </row>
    <row r="246" spans="1:7" ht="20.25">
      <c r="A246" s="25"/>
      <c r="B246" s="119"/>
      <c r="C246" s="120"/>
      <c r="D246" s="120"/>
      <c r="E246" s="120"/>
      <c r="F246" s="120"/>
      <c r="G246" s="120"/>
    </row>
    <row r="247" spans="1:7" ht="22.5">
      <c r="A247" s="285" t="s">
        <v>149</v>
      </c>
      <c r="B247" s="285"/>
      <c r="C247" s="285"/>
      <c r="D247" s="285"/>
      <c r="E247" s="285"/>
      <c r="F247" s="285"/>
      <c r="G247" s="285"/>
    </row>
    <row r="248" spans="1:7" ht="22.5">
      <c r="A248" s="286" t="s">
        <v>45</v>
      </c>
      <c r="B248" s="286"/>
      <c r="C248" s="286"/>
      <c r="D248" s="286"/>
      <c r="E248" s="286"/>
      <c r="F248" s="286"/>
      <c r="G248" s="286"/>
    </row>
    <row r="249" spans="1:7" ht="18.75">
      <c r="A249" s="287" t="s">
        <v>112</v>
      </c>
      <c r="B249" s="287"/>
      <c r="C249" s="287"/>
      <c r="D249" s="287"/>
      <c r="E249" s="287"/>
      <c r="F249" s="287"/>
      <c r="G249" s="287"/>
    </row>
    <row r="250" spans="1:7" ht="18.75">
      <c r="A250" s="293" t="s">
        <v>150</v>
      </c>
      <c r="B250" s="293"/>
      <c r="C250" s="293"/>
      <c r="D250" s="293"/>
      <c r="E250" s="293"/>
      <c r="F250" s="293"/>
      <c r="G250" s="293"/>
    </row>
    <row r="251" spans="1:7" ht="19.5" thickBot="1">
      <c r="A251" s="288" t="s">
        <v>0</v>
      </c>
      <c r="B251" s="288"/>
      <c r="C251" s="288"/>
      <c r="D251" s="288"/>
      <c r="E251" s="288"/>
      <c r="F251" s="288"/>
      <c r="G251" s="288"/>
    </row>
    <row r="252" spans="1:7" ht="18.75">
      <c r="A252" s="108">
        <v>1</v>
      </c>
      <c r="B252" s="289" t="s">
        <v>1</v>
      </c>
      <c r="C252" s="290"/>
      <c r="D252" s="291" t="s">
        <v>2</v>
      </c>
      <c r="E252" s="291"/>
      <c r="F252" s="291"/>
      <c r="G252" s="292"/>
    </row>
    <row r="253" spans="1:7" ht="18.75">
      <c r="A253" s="109">
        <v>2</v>
      </c>
      <c r="B253" s="277" t="s">
        <v>84</v>
      </c>
      <c r="C253" s="278"/>
      <c r="D253" s="279" t="s">
        <v>154</v>
      </c>
      <c r="E253" s="279"/>
      <c r="F253" s="279"/>
      <c r="G253" s="280"/>
    </row>
    <row r="254" spans="1:7" ht="18.75">
      <c r="A254" s="109">
        <v>3</v>
      </c>
      <c r="B254" s="277" t="s">
        <v>4</v>
      </c>
      <c r="C254" s="278"/>
      <c r="D254" s="279" t="s">
        <v>125</v>
      </c>
      <c r="E254" s="279"/>
      <c r="F254" s="279"/>
      <c r="G254" s="280"/>
    </row>
    <row r="255" spans="1:7" ht="19.5" thickBot="1">
      <c r="A255" s="110">
        <v>4</v>
      </c>
      <c r="B255" s="281" t="s">
        <v>5</v>
      </c>
      <c r="C255" s="282"/>
      <c r="D255" s="283" t="s">
        <v>21</v>
      </c>
      <c r="E255" s="283"/>
      <c r="F255" s="283"/>
      <c r="G255" s="284"/>
    </row>
    <row r="256" spans="1:7" ht="18.75">
      <c r="A256" s="267" t="s">
        <v>3</v>
      </c>
      <c r="B256" s="269" t="s">
        <v>6</v>
      </c>
      <c r="C256" s="271" t="s">
        <v>7</v>
      </c>
      <c r="D256" s="273" t="s">
        <v>8</v>
      </c>
      <c r="E256" s="267" t="s">
        <v>9</v>
      </c>
      <c r="F256" s="275" t="s">
        <v>12</v>
      </c>
      <c r="G256" s="276"/>
    </row>
    <row r="257" spans="1:7" ht="38.25" thickBot="1">
      <c r="A257" s="268"/>
      <c r="B257" s="270"/>
      <c r="C257" s="272"/>
      <c r="D257" s="274"/>
      <c r="E257" s="268"/>
      <c r="F257" s="39" t="s">
        <v>81</v>
      </c>
      <c r="G257" s="40" t="s">
        <v>80</v>
      </c>
    </row>
    <row r="258" spans="1:7" ht="20.25">
      <c r="A258" s="4">
        <v>7168</v>
      </c>
      <c r="B258" s="17" t="s">
        <v>41</v>
      </c>
      <c r="C258" s="5">
        <v>0.5333333333333333</v>
      </c>
      <c r="D258" s="20">
        <v>0.6305555555555555</v>
      </c>
      <c r="E258" s="117">
        <f>D258-C258</f>
        <v>0.09722222222222221</v>
      </c>
      <c r="F258" s="6">
        <f>E258</f>
        <v>0.09722222222222221</v>
      </c>
      <c r="G258" s="7"/>
    </row>
    <row r="259" spans="1:7" ht="20.25">
      <c r="A259" s="4" t="s">
        <v>153</v>
      </c>
      <c r="B259" s="27" t="s">
        <v>79</v>
      </c>
      <c r="C259" s="5">
        <f>D258</f>
        <v>0.6305555555555555</v>
      </c>
      <c r="D259" s="20">
        <f>C260</f>
        <v>0.6666666666666666</v>
      </c>
      <c r="E259" s="117">
        <f>D259-C259</f>
        <v>0.036111111111111094</v>
      </c>
      <c r="F259" s="6"/>
      <c r="G259" s="7">
        <f>E259</f>
        <v>0.036111111111111094</v>
      </c>
    </row>
    <row r="260" spans="1:7" ht="20.25">
      <c r="A260" s="4">
        <v>7171</v>
      </c>
      <c r="B260" s="17" t="s">
        <v>39</v>
      </c>
      <c r="C260" s="5">
        <v>0.6666666666666666</v>
      </c>
      <c r="D260" s="20">
        <v>0.7645833333333334</v>
      </c>
      <c r="E260" s="117">
        <f>D260-C260</f>
        <v>0.09791666666666676</v>
      </c>
      <c r="F260" s="6">
        <f>E260</f>
        <v>0.09791666666666676</v>
      </c>
      <c r="G260" s="7"/>
    </row>
    <row r="261" spans="1:7" ht="20.25">
      <c r="A261" s="4"/>
      <c r="B261" s="27" t="s">
        <v>82</v>
      </c>
      <c r="C261" s="5">
        <f>D260</f>
        <v>0.7645833333333334</v>
      </c>
      <c r="D261" s="20">
        <f>C262</f>
        <v>0.7777777777777778</v>
      </c>
      <c r="E261" s="117">
        <f>D261-C261</f>
        <v>0.013194444444444398</v>
      </c>
      <c r="F261" s="6"/>
      <c r="G261" s="7">
        <f>E261</f>
        <v>0.013194444444444398</v>
      </c>
    </row>
    <row r="262" spans="1:7" ht="20.25">
      <c r="A262" s="4">
        <v>7174</v>
      </c>
      <c r="B262" s="17" t="s">
        <v>41</v>
      </c>
      <c r="C262" s="5">
        <v>0.7777777777777778</v>
      </c>
      <c r="D262" s="20">
        <v>0.8756944444444444</v>
      </c>
      <c r="E262" s="117">
        <f>D262-C262</f>
        <v>0.09791666666666665</v>
      </c>
      <c r="F262" s="6">
        <f>E262</f>
        <v>0.09791666666666665</v>
      </c>
      <c r="G262" s="7"/>
    </row>
    <row r="263" spans="1:7" ht="20.25">
      <c r="A263" s="4" t="s">
        <v>147</v>
      </c>
      <c r="B263" s="27" t="s">
        <v>79</v>
      </c>
      <c r="C263" s="5">
        <f>D262</f>
        <v>0.8756944444444444</v>
      </c>
      <c r="D263" s="20">
        <v>0.10833333333333334</v>
      </c>
      <c r="E263" s="117">
        <v>0.22777777777777777</v>
      </c>
      <c r="F263" s="6"/>
      <c r="G263" s="7">
        <f>E263</f>
        <v>0.22777777777777777</v>
      </c>
    </row>
    <row r="264" spans="1:7" ht="21" thickBot="1">
      <c r="A264" s="4">
        <v>7161</v>
      </c>
      <c r="B264" s="17" t="s">
        <v>39</v>
      </c>
      <c r="C264" s="5">
        <f>D263</f>
        <v>0.10833333333333334</v>
      </c>
      <c r="D264" s="20">
        <v>0.20833333333333334</v>
      </c>
      <c r="E264" s="117">
        <f>D264-C264</f>
        <v>0.1</v>
      </c>
      <c r="F264" s="6">
        <f>E264</f>
        <v>0.1</v>
      </c>
      <c r="G264" s="7"/>
    </row>
    <row r="265" spans="1:7" ht="21" thickBot="1">
      <c r="A265" s="19"/>
      <c r="B265" s="18" t="s">
        <v>10</v>
      </c>
      <c r="C265" s="8"/>
      <c r="D265" s="14"/>
      <c r="E265" s="35">
        <f>F265+G265</f>
        <v>0.6701388888888888</v>
      </c>
      <c r="F265" s="9">
        <f>SUM(F258:F264)</f>
        <v>0.3930555555555556</v>
      </c>
      <c r="G265" s="10">
        <f>SUM(G258:G264)</f>
        <v>0.27708333333333324</v>
      </c>
    </row>
    <row r="266" spans="1:7" ht="20.25">
      <c r="A266" s="43" t="s">
        <v>11</v>
      </c>
      <c r="B266" s="44"/>
      <c r="C266" s="44"/>
      <c r="D266" s="44"/>
      <c r="E266" s="44"/>
      <c r="F266" s="44"/>
      <c r="G266" s="44"/>
    </row>
    <row r="267" spans="1:7" ht="20.25">
      <c r="A267" s="44" t="s">
        <v>160</v>
      </c>
      <c r="B267" s="44"/>
      <c r="C267" s="44"/>
      <c r="D267" s="44"/>
      <c r="E267" s="44"/>
      <c r="F267" s="44"/>
      <c r="G267" s="44"/>
    </row>
    <row r="268" spans="1:7" ht="20.25">
      <c r="A268" s="25"/>
      <c r="B268" s="119"/>
      <c r="C268" s="120"/>
      <c r="D268" s="120"/>
      <c r="E268" s="120"/>
      <c r="F268" s="120"/>
      <c r="G268" s="120"/>
    </row>
    <row r="269" spans="1:7" ht="22.5">
      <c r="A269" s="285" t="s">
        <v>144</v>
      </c>
      <c r="B269" s="285"/>
      <c r="C269" s="285"/>
      <c r="D269" s="285"/>
      <c r="E269" s="285"/>
      <c r="F269" s="285"/>
      <c r="G269" s="285"/>
    </row>
    <row r="270" spans="1:7" ht="22.5">
      <c r="A270" s="286" t="s">
        <v>45</v>
      </c>
      <c r="B270" s="286"/>
      <c r="C270" s="286"/>
      <c r="D270" s="286"/>
      <c r="E270" s="286"/>
      <c r="F270" s="286"/>
      <c r="G270" s="286"/>
    </row>
    <row r="271" spans="1:7" ht="18.75">
      <c r="A271" s="287" t="s">
        <v>112</v>
      </c>
      <c r="B271" s="287"/>
      <c r="C271" s="287"/>
      <c r="D271" s="287"/>
      <c r="E271" s="287"/>
      <c r="F271" s="287"/>
      <c r="G271" s="287"/>
    </row>
    <row r="272" spans="1:7" ht="18.75">
      <c r="A272" s="288" t="s">
        <v>0</v>
      </c>
      <c r="B272" s="288"/>
      <c r="C272" s="288"/>
      <c r="D272" s="288"/>
      <c r="E272" s="288"/>
      <c r="F272" s="288"/>
      <c r="G272" s="288"/>
    </row>
    <row r="273" spans="1:7" ht="19.5" thickBot="1">
      <c r="A273" s="42"/>
      <c r="B273" s="42"/>
      <c r="C273" s="42"/>
      <c r="D273" s="42"/>
      <c r="E273" s="42"/>
      <c r="F273" s="42"/>
      <c r="G273" s="42"/>
    </row>
    <row r="274" spans="1:7" ht="18.75">
      <c r="A274" s="108">
        <v>1</v>
      </c>
      <c r="B274" s="289" t="s">
        <v>1</v>
      </c>
      <c r="C274" s="290"/>
      <c r="D274" s="291" t="s">
        <v>2</v>
      </c>
      <c r="E274" s="291"/>
      <c r="F274" s="291"/>
      <c r="G274" s="292"/>
    </row>
    <row r="275" spans="1:7" ht="18.75">
      <c r="A275" s="109">
        <v>2</v>
      </c>
      <c r="B275" s="277" t="s">
        <v>84</v>
      </c>
      <c r="C275" s="278"/>
      <c r="D275" s="279" t="s">
        <v>264</v>
      </c>
      <c r="E275" s="279"/>
      <c r="F275" s="279"/>
      <c r="G275" s="280"/>
    </row>
    <row r="276" spans="1:7" ht="18.75">
      <c r="A276" s="109">
        <v>3</v>
      </c>
      <c r="B276" s="277" t="s">
        <v>4</v>
      </c>
      <c r="C276" s="278"/>
      <c r="D276" s="279" t="s">
        <v>263</v>
      </c>
      <c r="E276" s="279"/>
      <c r="F276" s="279"/>
      <c r="G276" s="280"/>
    </row>
    <row r="277" spans="1:7" ht="19.5" thickBot="1">
      <c r="A277" s="110">
        <v>4</v>
      </c>
      <c r="B277" s="281" t="s">
        <v>5</v>
      </c>
      <c r="C277" s="282"/>
      <c r="D277" s="283" t="s">
        <v>21</v>
      </c>
      <c r="E277" s="283"/>
      <c r="F277" s="283"/>
      <c r="G277" s="284"/>
    </row>
    <row r="278" spans="1:7" ht="18.75">
      <c r="A278" s="267" t="s">
        <v>3</v>
      </c>
      <c r="B278" s="269" t="s">
        <v>6</v>
      </c>
      <c r="C278" s="271" t="s">
        <v>7</v>
      </c>
      <c r="D278" s="273" t="s">
        <v>8</v>
      </c>
      <c r="E278" s="267" t="s">
        <v>9</v>
      </c>
      <c r="F278" s="275" t="s">
        <v>12</v>
      </c>
      <c r="G278" s="276"/>
    </row>
    <row r="279" spans="1:7" ht="38.25" thickBot="1">
      <c r="A279" s="268"/>
      <c r="B279" s="270"/>
      <c r="C279" s="272"/>
      <c r="D279" s="274"/>
      <c r="E279" s="268"/>
      <c r="F279" s="39" t="s">
        <v>81</v>
      </c>
      <c r="G279" s="40" t="s">
        <v>80</v>
      </c>
    </row>
    <row r="280" spans="1:7" ht="20.25">
      <c r="A280" s="4">
        <v>7170</v>
      </c>
      <c r="B280" s="17" t="s">
        <v>41</v>
      </c>
      <c r="C280" s="5">
        <v>0.638888888888889</v>
      </c>
      <c r="D280" s="20">
        <v>0.7013888888888888</v>
      </c>
      <c r="E280" s="117">
        <f>D280-C280</f>
        <v>0.06249999999999989</v>
      </c>
      <c r="F280" s="6">
        <f>E280</f>
        <v>0.06249999999999989</v>
      </c>
      <c r="G280" s="7"/>
    </row>
    <row r="281" spans="1:7" ht="20.25">
      <c r="A281" s="4" t="s">
        <v>262</v>
      </c>
      <c r="B281" s="27" t="s">
        <v>79</v>
      </c>
      <c r="C281" s="5">
        <f>D280</f>
        <v>0.7013888888888888</v>
      </c>
      <c r="D281" s="20">
        <f>C282</f>
        <v>0.20833333333333334</v>
      </c>
      <c r="E281" s="117">
        <v>0.22777777777777777</v>
      </c>
      <c r="F281" s="6"/>
      <c r="G281" s="7">
        <f>E281</f>
        <v>0.22777777777777777</v>
      </c>
    </row>
    <row r="282" spans="1:7" ht="21" thickBot="1">
      <c r="A282" s="4">
        <v>7163</v>
      </c>
      <c r="B282" s="17" t="s">
        <v>39</v>
      </c>
      <c r="C282" s="5">
        <v>0.20833333333333334</v>
      </c>
      <c r="D282" s="20">
        <v>0.2708333333333333</v>
      </c>
      <c r="E282" s="117">
        <f>D282-C282</f>
        <v>0.06249999999999997</v>
      </c>
      <c r="F282" s="6">
        <f>E282</f>
        <v>0.06249999999999997</v>
      </c>
      <c r="G282" s="7"/>
    </row>
    <row r="283" spans="1:7" ht="21" thickBot="1">
      <c r="A283" s="19"/>
      <c r="B283" s="18" t="s">
        <v>10</v>
      </c>
      <c r="C283" s="8"/>
      <c r="D283" s="14"/>
      <c r="E283" s="35">
        <f>F283+G283</f>
        <v>0.35277777777777763</v>
      </c>
      <c r="F283" s="9">
        <f>SUM(F280:F282)</f>
        <v>0.12499999999999986</v>
      </c>
      <c r="G283" s="10">
        <f>SUM(G280:G282)</f>
        <v>0.22777777777777777</v>
      </c>
    </row>
    <row r="284" spans="1:7" ht="20.25">
      <c r="A284" s="43" t="s">
        <v>11</v>
      </c>
      <c r="B284" s="44"/>
      <c r="C284" s="44"/>
      <c r="D284" s="44"/>
      <c r="E284" s="44"/>
      <c r="F284" s="44"/>
      <c r="G284" s="44"/>
    </row>
    <row r="285" spans="1:7" ht="20.25">
      <c r="A285" s="44" t="s">
        <v>161</v>
      </c>
      <c r="B285" s="44"/>
      <c r="C285" s="44"/>
      <c r="D285" s="44"/>
      <c r="E285" s="44"/>
      <c r="F285" s="44"/>
      <c r="G285" s="44"/>
    </row>
    <row r="286" spans="1:7" ht="20.25">
      <c r="A286" s="44"/>
      <c r="B286" s="44"/>
      <c r="C286" s="44"/>
      <c r="D286" s="44"/>
      <c r="E286" s="44"/>
      <c r="F286" s="44"/>
      <c r="G286" s="44"/>
    </row>
    <row r="287" spans="1:7" ht="20.25">
      <c r="A287" s="44"/>
      <c r="B287" s="44"/>
      <c r="C287" s="44"/>
      <c r="D287" s="44"/>
      <c r="E287" s="44"/>
      <c r="F287" s="44"/>
      <c r="G287" s="44"/>
    </row>
    <row r="288" spans="1:7" ht="18.75">
      <c r="A288" s="442" t="s">
        <v>164</v>
      </c>
      <c r="B288" s="442"/>
      <c r="C288" s="442"/>
      <c r="D288" s="442"/>
      <c r="E288" s="442"/>
      <c r="F288" s="442"/>
      <c r="G288" s="442"/>
    </row>
    <row r="289" spans="1:7" ht="20.25">
      <c r="A289" s="140"/>
      <c r="B289" s="23"/>
      <c r="C289" s="23"/>
      <c r="D289" s="23"/>
      <c r="E289" s="23"/>
      <c r="F289" s="23"/>
      <c r="G289" s="23"/>
    </row>
    <row r="290" spans="1:7" ht="22.5">
      <c r="A290" s="285" t="s">
        <v>13</v>
      </c>
      <c r="B290" s="285"/>
      <c r="C290" s="285"/>
      <c r="D290" s="285"/>
      <c r="E290" s="285"/>
      <c r="F290" s="285"/>
      <c r="G290" s="285"/>
    </row>
    <row r="291" spans="1:7" ht="22.5">
      <c r="A291" s="286" t="s">
        <v>165</v>
      </c>
      <c r="B291" s="286"/>
      <c r="C291" s="286"/>
      <c r="D291" s="286"/>
      <c r="E291" s="286"/>
      <c r="F291" s="286"/>
      <c r="G291" s="286"/>
    </row>
    <row r="292" spans="1:7" ht="20.25">
      <c r="A292" s="343" t="s">
        <v>112</v>
      </c>
      <c r="B292" s="343"/>
      <c r="C292" s="343"/>
      <c r="D292" s="343"/>
      <c r="E292" s="343"/>
      <c r="F292" s="343"/>
      <c r="G292" s="343"/>
    </row>
    <row r="293" spans="1:7" ht="18.75">
      <c r="A293" s="293" t="s">
        <v>0</v>
      </c>
      <c r="B293" s="293"/>
      <c r="C293" s="293"/>
      <c r="D293" s="293"/>
      <c r="E293" s="293"/>
      <c r="F293" s="293"/>
      <c r="G293" s="293"/>
    </row>
    <row r="294" spans="1:7" ht="10.5" customHeight="1" thickBot="1">
      <c r="A294" s="13"/>
      <c r="B294" s="13"/>
      <c r="C294" s="13"/>
      <c r="D294" s="13"/>
      <c r="E294" s="13"/>
      <c r="F294" s="13"/>
      <c r="G294" s="13"/>
    </row>
    <row r="295" spans="1:7" ht="18.75">
      <c r="A295" s="141">
        <v>1</v>
      </c>
      <c r="B295" s="369" t="s">
        <v>1</v>
      </c>
      <c r="C295" s="370"/>
      <c r="D295" s="371" t="s">
        <v>2</v>
      </c>
      <c r="E295" s="371"/>
      <c r="F295" s="371"/>
      <c r="G295" s="372"/>
    </row>
    <row r="296" spans="1:7" ht="18.75">
      <c r="A296" s="142">
        <v>2</v>
      </c>
      <c r="B296" s="360" t="s">
        <v>84</v>
      </c>
      <c r="C296" s="361"/>
      <c r="D296" s="362" t="s">
        <v>166</v>
      </c>
      <c r="E296" s="362"/>
      <c r="F296" s="362"/>
      <c r="G296" s="363"/>
    </row>
    <row r="297" spans="1:7" ht="18.75">
      <c r="A297" s="142">
        <v>3</v>
      </c>
      <c r="B297" s="360" t="s">
        <v>4</v>
      </c>
      <c r="C297" s="361"/>
      <c r="D297" s="362" t="s">
        <v>167</v>
      </c>
      <c r="E297" s="362"/>
      <c r="F297" s="362"/>
      <c r="G297" s="363"/>
    </row>
    <row r="298" spans="1:7" ht="19.5" thickBot="1">
      <c r="A298" s="143">
        <v>4</v>
      </c>
      <c r="B298" s="364" t="s">
        <v>5</v>
      </c>
      <c r="C298" s="365"/>
      <c r="D298" s="366" t="s">
        <v>21</v>
      </c>
      <c r="E298" s="366"/>
      <c r="F298" s="366"/>
      <c r="G298" s="367"/>
    </row>
    <row r="299" spans="1:7" ht="18.75">
      <c r="A299" s="350" t="s">
        <v>3</v>
      </c>
      <c r="B299" s="385" t="s">
        <v>6</v>
      </c>
      <c r="C299" s="386" t="s">
        <v>7</v>
      </c>
      <c r="D299" s="386" t="s">
        <v>8</v>
      </c>
      <c r="E299" s="356" t="s">
        <v>168</v>
      </c>
      <c r="F299" s="387" t="s">
        <v>12</v>
      </c>
      <c r="G299" s="388"/>
    </row>
    <row r="300" spans="1:7" ht="33.75" thickBot="1">
      <c r="A300" s="351"/>
      <c r="B300" s="321"/>
      <c r="C300" s="323"/>
      <c r="D300" s="323"/>
      <c r="E300" s="357"/>
      <c r="F300" s="144" t="s">
        <v>81</v>
      </c>
      <c r="G300" s="145" t="s">
        <v>80</v>
      </c>
    </row>
    <row r="301" spans="1:7" ht="20.25">
      <c r="A301" s="4">
        <v>6264</v>
      </c>
      <c r="B301" s="17" t="s">
        <v>69</v>
      </c>
      <c r="C301" s="5">
        <v>0.21875</v>
      </c>
      <c r="D301" s="5">
        <v>0.3534722222222222</v>
      </c>
      <c r="E301" s="146">
        <f>D301-C301</f>
        <v>0.1347222222222222</v>
      </c>
      <c r="F301" s="6">
        <f>E301</f>
        <v>0.1347222222222222</v>
      </c>
      <c r="G301" s="7"/>
    </row>
    <row r="302" spans="1:7" ht="20.25">
      <c r="A302" s="4"/>
      <c r="B302" s="27" t="s">
        <v>169</v>
      </c>
      <c r="C302" s="5">
        <f aca="true" t="shared" si="2" ref="C302:C307">D301</f>
        <v>0.3534722222222222</v>
      </c>
      <c r="D302" s="5">
        <v>0.37777777777777777</v>
      </c>
      <c r="E302" s="146">
        <f aca="true" t="shared" si="3" ref="E302:E307">D302-C302</f>
        <v>0.02430555555555558</v>
      </c>
      <c r="F302" s="6"/>
      <c r="G302" s="7">
        <f>E302</f>
        <v>0.02430555555555558</v>
      </c>
    </row>
    <row r="303" spans="1:7" ht="20.25">
      <c r="A303" s="4">
        <v>6263</v>
      </c>
      <c r="B303" s="17" t="s">
        <v>70</v>
      </c>
      <c r="C303" s="5">
        <f t="shared" si="2"/>
        <v>0.37777777777777777</v>
      </c>
      <c r="D303" s="5">
        <v>0.5076388888888889</v>
      </c>
      <c r="E303" s="146">
        <f t="shared" si="3"/>
        <v>0.1298611111111111</v>
      </c>
      <c r="F303" s="6">
        <f>E303</f>
        <v>0.1298611111111111</v>
      </c>
      <c r="G303" s="7"/>
    </row>
    <row r="304" spans="1:7" ht="20.25">
      <c r="A304" s="4"/>
      <c r="B304" s="27" t="s">
        <v>169</v>
      </c>
      <c r="C304" s="5">
        <f t="shared" si="2"/>
        <v>0.5076388888888889</v>
      </c>
      <c r="D304" s="5">
        <v>0.5166666666666667</v>
      </c>
      <c r="E304" s="146">
        <f t="shared" si="3"/>
        <v>0.009027777777777857</v>
      </c>
      <c r="F304" s="6"/>
      <c r="G304" s="7">
        <f>E304</f>
        <v>0.009027777777777857</v>
      </c>
    </row>
    <row r="305" spans="1:7" ht="20.25">
      <c r="A305" s="31">
        <v>6266</v>
      </c>
      <c r="B305" s="147" t="s">
        <v>71</v>
      </c>
      <c r="C305" s="32">
        <f t="shared" si="2"/>
        <v>0.5166666666666667</v>
      </c>
      <c r="D305" s="32">
        <v>0.642361111111111</v>
      </c>
      <c r="E305" s="148">
        <f t="shared" si="3"/>
        <v>0.12569444444444433</v>
      </c>
      <c r="F305" s="33">
        <f>E305</f>
        <v>0.12569444444444433</v>
      </c>
      <c r="G305" s="34"/>
    </row>
    <row r="306" spans="1:7" ht="20.25">
      <c r="A306" s="4"/>
      <c r="B306" s="27" t="s">
        <v>169</v>
      </c>
      <c r="C306" s="5">
        <f t="shared" si="2"/>
        <v>0.642361111111111</v>
      </c>
      <c r="D306" s="5">
        <v>0.6673611111111111</v>
      </c>
      <c r="E306" s="146">
        <f t="shared" si="3"/>
        <v>0.025000000000000022</v>
      </c>
      <c r="F306" s="6"/>
      <c r="G306" s="7">
        <f>E306</f>
        <v>0.025000000000000022</v>
      </c>
    </row>
    <row r="307" spans="1:7" ht="21" thickBot="1">
      <c r="A307" s="4">
        <v>6269</v>
      </c>
      <c r="B307" s="17" t="s">
        <v>72</v>
      </c>
      <c r="C307" s="5">
        <f t="shared" si="2"/>
        <v>0.6673611111111111</v>
      </c>
      <c r="D307" s="5">
        <v>0.8006944444444444</v>
      </c>
      <c r="E307" s="146">
        <f t="shared" si="3"/>
        <v>0.1333333333333333</v>
      </c>
      <c r="F307" s="15">
        <f>E307</f>
        <v>0.1333333333333333</v>
      </c>
      <c r="G307" s="149"/>
    </row>
    <row r="308" spans="1:7" ht="21" thickBot="1">
      <c r="A308" s="19"/>
      <c r="B308" s="18" t="s">
        <v>10</v>
      </c>
      <c r="C308" s="8"/>
      <c r="D308" s="8"/>
      <c r="E308" s="14">
        <f>D307-C301</f>
        <v>0.5819444444444444</v>
      </c>
      <c r="F308" s="9">
        <f>SUM(F301:F307)</f>
        <v>0.5236111111111109</v>
      </c>
      <c r="G308" s="10">
        <f>SUM(G301:G307)</f>
        <v>0.05833333333333346</v>
      </c>
    </row>
    <row r="309" spans="1:7" ht="20.25">
      <c r="A309" s="43" t="s">
        <v>11</v>
      </c>
      <c r="B309" s="44"/>
      <c r="C309" s="44"/>
      <c r="D309" s="44"/>
      <c r="E309" s="44"/>
      <c r="F309" s="44"/>
      <c r="G309" s="44"/>
    </row>
    <row r="310" spans="1:7" ht="20.25">
      <c r="A310" s="44" t="s">
        <v>170</v>
      </c>
      <c r="B310" s="44"/>
      <c r="C310" s="44"/>
      <c r="D310" s="44"/>
      <c r="E310" s="44"/>
      <c r="F310" s="44"/>
      <c r="G310" s="44"/>
    </row>
    <row r="311" spans="1:7" ht="22.5">
      <c r="A311" s="1"/>
      <c r="B311" s="1"/>
      <c r="C311" s="1"/>
      <c r="D311" s="1"/>
      <c r="E311" s="1"/>
      <c r="F311" s="1"/>
      <c r="G311" s="1"/>
    </row>
    <row r="312" spans="1:7" ht="22.5">
      <c r="A312" s="285" t="s">
        <v>171</v>
      </c>
      <c r="B312" s="285"/>
      <c r="C312" s="285"/>
      <c r="D312" s="285"/>
      <c r="E312" s="285"/>
      <c r="F312" s="285"/>
      <c r="G312" s="285"/>
    </row>
    <row r="313" spans="1:7" ht="22.5">
      <c r="A313" s="286" t="s">
        <v>172</v>
      </c>
      <c r="B313" s="286"/>
      <c r="C313" s="286"/>
      <c r="D313" s="286"/>
      <c r="E313" s="286"/>
      <c r="F313" s="286"/>
      <c r="G313" s="286"/>
    </row>
    <row r="314" spans="1:7" ht="20.25">
      <c r="A314" s="343" t="s">
        <v>112</v>
      </c>
      <c r="B314" s="368"/>
      <c r="C314" s="368"/>
      <c r="D314" s="368"/>
      <c r="E314" s="368"/>
      <c r="F314" s="368"/>
      <c r="G314" s="368"/>
    </row>
    <row r="315" spans="1:7" ht="18.75">
      <c r="A315" s="293" t="s">
        <v>0</v>
      </c>
      <c r="B315" s="293"/>
      <c r="C315" s="293"/>
      <c r="D315" s="293"/>
      <c r="E315" s="293"/>
      <c r="F315" s="293"/>
      <c r="G315" s="293"/>
    </row>
    <row r="316" spans="1:7" ht="22.5" thickBot="1">
      <c r="A316" s="13"/>
      <c r="B316" s="13"/>
      <c r="C316" s="13"/>
      <c r="D316" s="13"/>
      <c r="E316" s="13"/>
      <c r="F316" s="13"/>
      <c r="G316" s="13"/>
    </row>
    <row r="317" spans="1:7" ht="20.25">
      <c r="A317" s="150">
        <v>1</v>
      </c>
      <c r="B317" s="381" t="s">
        <v>1</v>
      </c>
      <c r="C317" s="382"/>
      <c r="D317" s="383" t="s">
        <v>2</v>
      </c>
      <c r="E317" s="383"/>
      <c r="F317" s="383"/>
      <c r="G317" s="384"/>
    </row>
    <row r="318" spans="1:7" ht="20.25">
      <c r="A318" s="151">
        <v>2</v>
      </c>
      <c r="B318" s="373" t="s">
        <v>84</v>
      </c>
      <c r="C318" s="374"/>
      <c r="D318" s="375" t="s">
        <v>173</v>
      </c>
      <c r="E318" s="375"/>
      <c r="F318" s="375"/>
      <c r="G318" s="376"/>
    </row>
    <row r="319" spans="1:7" ht="20.25">
      <c r="A319" s="151">
        <v>3</v>
      </c>
      <c r="B319" s="373" t="s">
        <v>4</v>
      </c>
      <c r="C319" s="374"/>
      <c r="D319" s="375" t="s">
        <v>174</v>
      </c>
      <c r="E319" s="375"/>
      <c r="F319" s="375"/>
      <c r="G319" s="376"/>
    </row>
    <row r="320" spans="1:7" ht="21" thickBot="1">
      <c r="A320" s="152">
        <v>4</v>
      </c>
      <c r="B320" s="377" t="s">
        <v>5</v>
      </c>
      <c r="C320" s="378"/>
      <c r="D320" s="379" t="s">
        <v>21</v>
      </c>
      <c r="E320" s="379"/>
      <c r="F320" s="379"/>
      <c r="G320" s="380"/>
    </row>
    <row r="321" spans="1:7" ht="18.75">
      <c r="A321" s="350" t="s">
        <v>3</v>
      </c>
      <c r="B321" s="352" t="s">
        <v>6</v>
      </c>
      <c r="C321" s="354" t="s">
        <v>7</v>
      </c>
      <c r="D321" s="354" t="s">
        <v>8</v>
      </c>
      <c r="E321" s="356" t="s">
        <v>168</v>
      </c>
      <c r="F321" s="358" t="s">
        <v>12</v>
      </c>
      <c r="G321" s="359"/>
    </row>
    <row r="322" spans="1:7" ht="29.25" thickBot="1">
      <c r="A322" s="351"/>
      <c r="B322" s="353"/>
      <c r="C322" s="355"/>
      <c r="D322" s="355"/>
      <c r="E322" s="357"/>
      <c r="F322" s="153" t="s">
        <v>81</v>
      </c>
      <c r="G322" s="154" t="s">
        <v>80</v>
      </c>
    </row>
    <row r="323" spans="1:7" ht="20.25">
      <c r="A323" s="4">
        <v>6272</v>
      </c>
      <c r="B323" s="17" t="s">
        <v>28</v>
      </c>
      <c r="C323" s="5">
        <v>0.2777777777777778</v>
      </c>
      <c r="D323" s="5">
        <v>0.3826388888888889</v>
      </c>
      <c r="E323" s="146">
        <f>D323-C323</f>
        <v>0.10486111111111113</v>
      </c>
      <c r="F323" s="6">
        <f>E323</f>
        <v>0.10486111111111113</v>
      </c>
      <c r="G323" s="7"/>
    </row>
    <row r="324" spans="1:7" ht="20.25">
      <c r="A324" s="4"/>
      <c r="B324" s="27" t="s">
        <v>79</v>
      </c>
      <c r="C324" s="5">
        <f aca="true" t="shared" si="4" ref="C324:C329">D323</f>
        <v>0.3826388888888889</v>
      </c>
      <c r="D324" s="5">
        <v>0.5756944444444444</v>
      </c>
      <c r="E324" s="146">
        <f aca="true" t="shared" si="5" ref="E324:E331">D324-C324</f>
        <v>0.19305555555555548</v>
      </c>
      <c r="F324" s="6"/>
      <c r="G324" s="7">
        <f>E324</f>
        <v>0.19305555555555548</v>
      </c>
    </row>
    <row r="325" spans="1:7" ht="20.25">
      <c r="A325" s="4">
        <v>6271</v>
      </c>
      <c r="B325" s="17" t="s">
        <v>29</v>
      </c>
      <c r="C325" s="5">
        <f t="shared" si="4"/>
        <v>0.5756944444444444</v>
      </c>
      <c r="D325" s="5">
        <v>0.6833333333333332</v>
      </c>
      <c r="E325" s="146">
        <f t="shared" si="5"/>
        <v>0.10763888888888884</v>
      </c>
      <c r="F325" s="6">
        <f>E325</f>
        <v>0.10763888888888884</v>
      </c>
      <c r="G325" s="7"/>
    </row>
    <row r="326" spans="1:7" ht="20.25">
      <c r="A326" s="132"/>
      <c r="B326" s="208" t="s">
        <v>83</v>
      </c>
      <c r="C326" s="133">
        <f t="shared" si="4"/>
        <v>0.6833333333333332</v>
      </c>
      <c r="D326" s="133">
        <v>0.7465277777777778</v>
      </c>
      <c r="E326" s="209">
        <f>D326-C326</f>
        <v>0.06319444444444455</v>
      </c>
      <c r="F326" s="136"/>
      <c r="G326" s="137"/>
    </row>
    <row r="327" spans="1:7" ht="20.25">
      <c r="A327" s="4" t="s">
        <v>78</v>
      </c>
      <c r="B327" s="17" t="s">
        <v>26</v>
      </c>
      <c r="C327" s="5">
        <f t="shared" si="4"/>
        <v>0.7465277777777778</v>
      </c>
      <c r="D327" s="5">
        <v>0.938888888888889</v>
      </c>
      <c r="E327" s="146">
        <f t="shared" si="5"/>
        <v>0.1923611111111112</v>
      </c>
      <c r="F327" s="6">
        <f>E327</f>
        <v>0.1923611111111112</v>
      </c>
      <c r="G327" s="7"/>
    </row>
    <row r="328" spans="1:7" ht="20.25">
      <c r="A328" s="4" t="s">
        <v>175</v>
      </c>
      <c r="B328" s="27" t="s">
        <v>79</v>
      </c>
      <c r="C328" s="5">
        <f t="shared" si="4"/>
        <v>0.938888888888889</v>
      </c>
      <c r="D328" s="5">
        <v>1</v>
      </c>
      <c r="E328" s="146">
        <f>D328-C328</f>
        <v>0.061111111111111005</v>
      </c>
      <c r="F328" s="6"/>
      <c r="G328" s="7">
        <v>0.061111111111111005</v>
      </c>
    </row>
    <row r="329" spans="1:7" ht="20.25">
      <c r="A329" s="4"/>
      <c r="B329" s="27" t="s">
        <v>176</v>
      </c>
      <c r="C329" s="5">
        <f t="shared" si="4"/>
        <v>1</v>
      </c>
      <c r="D329" s="5">
        <f>C330</f>
        <v>0.003472222222222222</v>
      </c>
      <c r="E329" s="146">
        <f>D329+24-C329</f>
        <v>23.00347222222222</v>
      </c>
      <c r="F329" s="6"/>
      <c r="G329" s="7">
        <f>E329</f>
        <v>23.00347222222222</v>
      </c>
    </row>
    <row r="330" spans="1:7" ht="20.25">
      <c r="A330" s="4" t="s">
        <v>177</v>
      </c>
      <c r="B330" s="27" t="s">
        <v>79</v>
      </c>
      <c r="C330" s="5">
        <v>0.003472222222222222</v>
      </c>
      <c r="D330" s="5">
        <f>C331</f>
        <v>0.08333333333333333</v>
      </c>
      <c r="E330" s="146">
        <f>D330-C330</f>
        <v>0.0798611111111111</v>
      </c>
      <c r="F330" s="6"/>
      <c r="G330" s="7">
        <f>E330</f>
        <v>0.0798611111111111</v>
      </c>
    </row>
    <row r="331" spans="1:7" ht="21" thickBot="1">
      <c r="A331" s="4" t="s">
        <v>47</v>
      </c>
      <c r="B331" s="17" t="s">
        <v>27</v>
      </c>
      <c r="C331" s="5">
        <v>0.08333333333333333</v>
      </c>
      <c r="D331" s="5">
        <v>0.2673611111111111</v>
      </c>
      <c r="E331" s="146">
        <f t="shared" si="5"/>
        <v>0.1840277777777778</v>
      </c>
      <c r="F331" s="15">
        <f>E331</f>
        <v>0.1840277777777778</v>
      </c>
      <c r="G331" s="149"/>
    </row>
    <row r="332" spans="1:7" ht="21" thickBot="1">
      <c r="A332" s="19"/>
      <c r="B332" s="18" t="s">
        <v>10</v>
      </c>
      <c r="C332" s="8"/>
      <c r="D332" s="8"/>
      <c r="E332" s="14">
        <f>D331+12-C323-E326</f>
        <v>11.926388888888887</v>
      </c>
      <c r="F332" s="9">
        <f>SUM(F323:F331)</f>
        <v>0.588888888888889</v>
      </c>
      <c r="G332" s="10">
        <f>SUM(G323:G331)</f>
        <v>23.3375</v>
      </c>
    </row>
    <row r="333" spans="1:7" ht="20.25">
      <c r="A333" s="43" t="s">
        <v>11</v>
      </c>
      <c r="B333" s="44"/>
      <c r="C333" s="44"/>
      <c r="D333" s="44"/>
      <c r="E333" s="44"/>
      <c r="F333" s="44"/>
      <c r="G333" s="44"/>
    </row>
    <row r="334" spans="1:7" ht="20.25">
      <c r="A334" s="44" t="s">
        <v>178</v>
      </c>
      <c r="B334" s="44"/>
      <c r="C334" s="44"/>
      <c r="D334" s="44"/>
      <c r="E334" s="44"/>
      <c r="F334" s="44"/>
      <c r="G334" s="44"/>
    </row>
    <row r="335" spans="1:7" ht="22.5">
      <c r="A335" s="3"/>
      <c r="B335" s="1"/>
      <c r="C335" s="1"/>
      <c r="D335" s="1"/>
      <c r="E335" s="1"/>
      <c r="F335" s="1"/>
      <c r="G335" s="1"/>
    </row>
    <row r="336" spans="1:7" ht="22.5">
      <c r="A336" s="285" t="s">
        <v>179</v>
      </c>
      <c r="B336" s="285"/>
      <c r="C336" s="285"/>
      <c r="D336" s="285"/>
      <c r="E336" s="285"/>
      <c r="F336" s="285"/>
      <c r="G336" s="285"/>
    </row>
    <row r="337" spans="1:7" ht="22.5">
      <c r="A337" s="286" t="s">
        <v>180</v>
      </c>
      <c r="B337" s="286"/>
      <c r="C337" s="286"/>
      <c r="D337" s="286"/>
      <c r="E337" s="286"/>
      <c r="F337" s="286"/>
      <c r="G337" s="286"/>
    </row>
    <row r="338" spans="1:7" ht="20.25">
      <c r="A338" s="343" t="s">
        <v>181</v>
      </c>
      <c r="B338" s="368"/>
      <c r="C338" s="368"/>
      <c r="D338" s="368"/>
      <c r="E338" s="368"/>
      <c r="F338" s="368"/>
      <c r="G338" s="368"/>
    </row>
    <row r="339" spans="1:7" ht="18.75">
      <c r="A339" s="293" t="s">
        <v>0</v>
      </c>
      <c r="B339" s="293"/>
      <c r="C339" s="293"/>
      <c r="D339" s="293"/>
      <c r="E339" s="293"/>
      <c r="F339" s="293"/>
      <c r="G339" s="293"/>
    </row>
    <row r="340" spans="1:7" ht="22.5" thickBot="1">
      <c r="A340" s="13"/>
      <c r="B340" s="13"/>
      <c r="C340" s="13"/>
      <c r="D340" s="13"/>
      <c r="E340" s="13"/>
      <c r="F340" s="13"/>
      <c r="G340" s="13"/>
    </row>
    <row r="341" spans="1:7" ht="20.25">
      <c r="A341" s="150">
        <v>1</v>
      </c>
      <c r="B341" s="381" t="s">
        <v>1</v>
      </c>
      <c r="C341" s="382"/>
      <c r="D341" s="383" t="s">
        <v>2</v>
      </c>
      <c r="E341" s="383"/>
      <c r="F341" s="383"/>
      <c r="G341" s="384"/>
    </row>
    <row r="342" spans="1:7" ht="20.25">
      <c r="A342" s="151">
        <v>2</v>
      </c>
      <c r="B342" s="373" t="s">
        <v>84</v>
      </c>
      <c r="C342" s="374"/>
      <c r="D342" s="375" t="s">
        <v>182</v>
      </c>
      <c r="E342" s="375"/>
      <c r="F342" s="375"/>
      <c r="G342" s="376"/>
    </row>
    <row r="343" spans="1:7" ht="20.25">
      <c r="A343" s="151">
        <v>3</v>
      </c>
      <c r="B343" s="373" t="s">
        <v>4</v>
      </c>
      <c r="C343" s="374"/>
      <c r="D343" s="375" t="s">
        <v>183</v>
      </c>
      <c r="E343" s="375"/>
      <c r="F343" s="375"/>
      <c r="G343" s="376"/>
    </row>
    <row r="344" spans="1:7" ht="21" thickBot="1">
      <c r="A344" s="152">
        <v>4</v>
      </c>
      <c r="B344" s="377" t="s">
        <v>5</v>
      </c>
      <c r="C344" s="378"/>
      <c r="D344" s="379" t="s">
        <v>59</v>
      </c>
      <c r="E344" s="379"/>
      <c r="F344" s="379"/>
      <c r="G344" s="380"/>
    </row>
    <row r="345" spans="1:7" ht="18.75">
      <c r="A345" s="350" t="s">
        <v>3</v>
      </c>
      <c r="B345" s="352" t="s">
        <v>6</v>
      </c>
      <c r="C345" s="354" t="s">
        <v>7</v>
      </c>
      <c r="D345" s="354" t="s">
        <v>8</v>
      </c>
      <c r="E345" s="356" t="s">
        <v>168</v>
      </c>
      <c r="F345" s="358" t="s">
        <v>12</v>
      </c>
      <c r="G345" s="359"/>
    </row>
    <row r="346" spans="1:7" ht="29.25" thickBot="1">
      <c r="A346" s="351"/>
      <c r="B346" s="353"/>
      <c r="C346" s="355"/>
      <c r="D346" s="355"/>
      <c r="E346" s="357"/>
      <c r="F346" s="153" t="s">
        <v>81</v>
      </c>
      <c r="G346" s="154" t="s">
        <v>80</v>
      </c>
    </row>
    <row r="347" spans="1:7" ht="20.25">
      <c r="A347" s="4">
        <v>6296</v>
      </c>
      <c r="B347" s="17" t="s">
        <v>22</v>
      </c>
      <c r="C347" s="5">
        <v>0.6479166666666667</v>
      </c>
      <c r="D347" s="5">
        <v>0.7062499999999999</v>
      </c>
      <c r="E347" s="146">
        <f>D347-C347</f>
        <v>0.05833333333333324</v>
      </c>
      <c r="F347" s="6">
        <f>E347</f>
        <v>0.05833333333333324</v>
      </c>
      <c r="G347" s="7"/>
    </row>
    <row r="348" spans="1:7" ht="20.25">
      <c r="A348" s="4"/>
      <c r="B348" s="27" t="s">
        <v>79</v>
      </c>
      <c r="C348" s="5">
        <f aca="true" t="shared" si="6" ref="C348:C355">D347</f>
        <v>0.7062499999999999</v>
      </c>
      <c r="D348" s="5">
        <v>0.7152777777777778</v>
      </c>
      <c r="E348" s="146">
        <f aca="true" t="shared" si="7" ref="E348:E355">D348-C348</f>
        <v>0.009027777777777857</v>
      </c>
      <c r="F348" s="6"/>
      <c r="G348" s="7">
        <f>E348</f>
        <v>0.009027777777777857</v>
      </c>
    </row>
    <row r="349" spans="1:7" ht="20.25">
      <c r="A349" s="4">
        <v>6295</v>
      </c>
      <c r="B349" s="17" t="s">
        <v>23</v>
      </c>
      <c r="C349" s="5">
        <f t="shared" si="6"/>
        <v>0.7152777777777778</v>
      </c>
      <c r="D349" s="5">
        <v>0.7722222222222223</v>
      </c>
      <c r="E349" s="146">
        <f t="shared" si="7"/>
        <v>0.056944444444444464</v>
      </c>
      <c r="F349" s="6">
        <f>E349</f>
        <v>0.056944444444444464</v>
      </c>
      <c r="G349" s="7"/>
    </row>
    <row r="350" spans="1:7" ht="39">
      <c r="A350" s="31">
        <v>6295</v>
      </c>
      <c r="B350" s="36" t="s">
        <v>87</v>
      </c>
      <c r="C350" s="32">
        <f>D349</f>
        <v>0.7722222222222223</v>
      </c>
      <c r="D350" s="32">
        <v>0.78125</v>
      </c>
      <c r="E350" s="148">
        <f>D350-C350</f>
        <v>0.009027777777777746</v>
      </c>
      <c r="F350" s="33"/>
      <c r="G350" s="34">
        <f>E350</f>
        <v>0.009027777777777746</v>
      </c>
    </row>
    <row r="351" spans="1:7" ht="20.25">
      <c r="A351" s="132"/>
      <c r="B351" s="208" t="s">
        <v>83</v>
      </c>
      <c r="C351" s="133">
        <f>D350</f>
        <v>0.78125</v>
      </c>
      <c r="D351" s="133">
        <v>0.8020833333333334</v>
      </c>
      <c r="E351" s="209">
        <f>D351-C351</f>
        <v>0.02083333333333337</v>
      </c>
      <c r="F351" s="136"/>
      <c r="G351" s="137"/>
    </row>
    <row r="352" spans="1:7" ht="20.25">
      <c r="A352" s="31">
        <v>6298</v>
      </c>
      <c r="B352" s="36" t="s">
        <v>88</v>
      </c>
      <c r="C352" s="32">
        <f>D351</f>
        <v>0.8020833333333334</v>
      </c>
      <c r="D352" s="32">
        <v>0.8194444444444445</v>
      </c>
      <c r="E352" s="148">
        <f>D352-C352</f>
        <v>0.01736111111111116</v>
      </c>
      <c r="F352" s="33"/>
      <c r="G352" s="34">
        <f>E352</f>
        <v>0.01736111111111116</v>
      </c>
    </row>
    <row r="353" spans="1:7" ht="20.25">
      <c r="A353" s="4">
        <v>6298</v>
      </c>
      <c r="B353" s="17" t="s">
        <v>24</v>
      </c>
      <c r="C353" s="5">
        <f>D352</f>
        <v>0.8194444444444445</v>
      </c>
      <c r="D353" s="5">
        <v>0.8958333333333334</v>
      </c>
      <c r="E353" s="146">
        <f t="shared" si="7"/>
        <v>0.07638888888888884</v>
      </c>
      <c r="F353" s="6">
        <f>E353</f>
        <v>0.07638888888888884</v>
      </c>
      <c r="G353" s="7"/>
    </row>
    <row r="354" spans="1:7" ht="20.25">
      <c r="A354" s="4"/>
      <c r="B354" s="27" t="s">
        <v>79</v>
      </c>
      <c r="C354" s="5">
        <f t="shared" si="6"/>
        <v>0.8958333333333334</v>
      </c>
      <c r="D354" s="5">
        <v>0.12847222222222224</v>
      </c>
      <c r="E354" s="146">
        <f>D354+12-C354</f>
        <v>11.232638888888888</v>
      </c>
      <c r="F354" s="6"/>
      <c r="G354" s="7">
        <f>E354</f>
        <v>11.232638888888888</v>
      </c>
    </row>
    <row r="355" spans="1:7" ht="21" thickBot="1">
      <c r="A355" s="4">
        <v>6291</v>
      </c>
      <c r="B355" s="17" t="s">
        <v>25</v>
      </c>
      <c r="C355" s="5">
        <f t="shared" si="6"/>
        <v>0.12847222222222224</v>
      </c>
      <c r="D355" s="5">
        <v>0.20555555555555557</v>
      </c>
      <c r="E355" s="146">
        <f t="shared" si="7"/>
        <v>0.07708333333333334</v>
      </c>
      <c r="F355" s="15">
        <f>E355</f>
        <v>0.07708333333333334</v>
      </c>
      <c r="G355" s="149"/>
    </row>
    <row r="356" spans="1:7" ht="21" thickBot="1">
      <c r="A356" s="19"/>
      <c r="B356" s="18" t="s">
        <v>10</v>
      </c>
      <c r="C356" s="8"/>
      <c r="D356" s="8"/>
      <c r="E356" s="14">
        <f>D355+12-C347-E351</f>
        <v>11.536805555555555</v>
      </c>
      <c r="F356" s="9">
        <f>SUM(F347:F355)</f>
        <v>0.2687499999999999</v>
      </c>
      <c r="G356" s="10">
        <f>SUM(G347:G355)</f>
        <v>11.268055555555554</v>
      </c>
    </row>
    <row r="357" spans="1:7" ht="20.25">
      <c r="A357" s="43" t="s">
        <v>11</v>
      </c>
      <c r="B357" s="44"/>
      <c r="C357" s="44"/>
      <c r="D357" s="44"/>
      <c r="E357" s="44"/>
      <c r="F357" s="44"/>
      <c r="G357" s="44"/>
    </row>
    <row r="358" spans="1:7" ht="20.25">
      <c r="A358" s="44" t="s">
        <v>184</v>
      </c>
      <c r="B358" s="44"/>
      <c r="C358" s="44"/>
      <c r="D358" s="44"/>
      <c r="E358" s="44"/>
      <c r="F358" s="44"/>
      <c r="G358" s="44"/>
    </row>
    <row r="359" spans="1:7" ht="21.75">
      <c r="A359" s="11"/>
      <c r="B359" s="11"/>
      <c r="C359" s="11"/>
      <c r="D359" s="11"/>
      <c r="E359" s="11"/>
      <c r="F359" s="11"/>
      <c r="G359" s="11"/>
    </row>
    <row r="360" spans="1:7" ht="22.5">
      <c r="A360" s="285" t="s">
        <v>185</v>
      </c>
      <c r="B360" s="285"/>
      <c r="C360" s="285"/>
      <c r="D360" s="285"/>
      <c r="E360" s="285"/>
      <c r="F360" s="285"/>
      <c r="G360" s="285"/>
    </row>
    <row r="361" spans="1:7" ht="22.5">
      <c r="A361" s="286" t="s">
        <v>180</v>
      </c>
      <c r="B361" s="286"/>
      <c r="C361" s="286"/>
      <c r="D361" s="286"/>
      <c r="E361" s="286"/>
      <c r="F361" s="286"/>
      <c r="G361" s="286"/>
    </row>
    <row r="362" spans="1:7" ht="20.25">
      <c r="A362" s="343" t="s">
        <v>186</v>
      </c>
      <c r="B362" s="368"/>
      <c r="C362" s="368"/>
      <c r="D362" s="368"/>
      <c r="E362" s="368"/>
      <c r="F362" s="368"/>
      <c r="G362" s="368"/>
    </row>
    <row r="363" spans="1:7" ht="18.75">
      <c r="A363" s="293" t="s">
        <v>0</v>
      </c>
      <c r="B363" s="293"/>
      <c r="C363" s="293"/>
      <c r="D363" s="293"/>
      <c r="E363" s="293"/>
      <c r="F363" s="293"/>
      <c r="G363" s="293"/>
    </row>
    <row r="364" spans="1:7" ht="22.5" thickBot="1">
      <c r="A364" s="13"/>
      <c r="B364" s="13"/>
      <c r="C364" s="13"/>
      <c r="D364" s="13"/>
      <c r="E364" s="13"/>
      <c r="F364" s="13"/>
      <c r="G364" s="13"/>
    </row>
    <row r="365" spans="1:7" ht="20.25">
      <c r="A365" s="150">
        <v>1</v>
      </c>
      <c r="B365" s="381" t="s">
        <v>1</v>
      </c>
      <c r="C365" s="382"/>
      <c r="D365" s="383" t="s">
        <v>2</v>
      </c>
      <c r="E365" s="383"/>
      <c r="F365" s="383"/>
      <c r="G365" s="384"/>
    </row>
    <row r="366" spans="1:7" ht="20.25">
      <c r="A366" s="151">
        <v>2</v>
      </c>
      <c r="B366" s="373" t="s">
        <v>84</v>
      </c>
      <c r="C366" s="374"/>
      <c r="D366" s="375" t="s">
        <v>187</v>
      </c>
      <c r="E366" s="375"/>
      <c r="F366" s="375"/>
      <c r="G366" s="376"/>
    </row>
    <row r="367" spans="1:7" ht="20.25">
      <c r="A367" s="151">
        <v>3</v>
      </c>
      <c r="B367" s="373" t="s">
        <v>4</v>
      </c>
      <c r="C367" s="374"/>
      <c r="D367" s="375" t="s">
        <v>183</v>
      </c>
      <c r="E367" s="375"/>
      <c r="F367" s="375"/>
      <c r="G367" s="376"/>
    </row>
    <row r="368" spans="1:7" ht="21" thickBot="1">
      <c r="A368" s="152">
        <v>4</v>
      </c>
      <c r="B368" s="377" t="s">
        <v>5</v>
      </c>
      <c r="C368" s="378"/>
      <c r="D368" s="379" t="s">
        <v>60</v>
      </c>
      <c r="E368" s="379"/>
      <c r="F368" s="379"/>
      <c r="G368" s="380"/>
    </row>
    <row r="369" spans="1:7" ht="18.75">
      <c r="A369" s="350" t="s">
        <v>3</v>
      </c>
      <c r="B369" s="352" t="s">
        <v>6</v>
      </c>
      <c r="C369" s="354" t="s">
        <v>7</v>
      </c>
      <c r="D369" s="354" t="s">
        <v>8</v>
      </c>
      <c r="E369" s="356" t="s">
        <v>168</v>
      </c>
      <c r="F369" s="358" t="s">
        <v>12</v>
      </c>
      <c r="G369" s="359"/>
    </row>
    <row r="370" spans="1:7" ht="29.25" thickBot="1">
      <c r="A370" s="351"/>
      <c r="B370" s="353"/>
      <c r="C370" s="355"/>
      <c r="D370" s="355"/>
      <c r="E370" s="357"/>
      <c r="F370" s="153" t="s">
        <v>81</v>
      </c>
      <c r="G370" s="154" t="s">
        <v>80</v>
      </c>
    </row>
    <row r="371" spans="1:7" ht="20.25">
      <c r="A371" s="4">
        <v>6294</v>
      </c>
      <c r="B371" s="17" t="s">
        <v>22</v>
      </c>
      <c r="C371" s="5">
        <v>0.3840277777777778</v>
      </c>
      <c r="D371" s="5">
        <v>0.4395833333333334</v>
      </c>
      <c r="E371" s="146">
        <f aca="true" t="shared" si="8" ref="E371:E379">D371-C371</f>
        <v>0.05555555555555558</v>
      </c>
      <c r="F371" s="6">
        <f>E371</f>
        <v>0.05555555555555558</v>
      </c>
      <c r="G371" s="7"/>
    </row>
    <row r="372" spans="1:7" ht="20.25">
      <c r="A372" s="4"/>
      <c r="B372" s="27" t="s">
        <v>79</v>
      </c>
      <c r="C372" s="5">
        <f aca="true" t="shared" si="9" ref="C372:C384">D371</f>
        <v>0.4395833333333334</v>
      </c>
      <c r="D372" s="5">
        <v>0.5069444444444444</v>
      </c>
      <c r="E372" s="146">
        <f t="shared" si="8"/>
        <v>0.06736111111111104</v>
      </c>
      <c r="F372" s="6"/>
      <c r="G372" s="7">
        <f>E372</f>
        <v>0.06736111111111104</v>
      </c>
    </row>
    <row r="373" spans="1:7" ht="20.25">
      <c r="A373" s="4">
        <v>6293</v>
      </c>
      <c r="B373" s="17" t="s">
        <v>23</v>
      </c>
      <c r="C373" s="5">
        <f t="shared" si="9"/>
        <v>0.5069444444444444</v>
      </c>
      <c r="D373" s="5">
        <v>0.5638888888888889</v>
      </c>
      <c r="E373" s="146">
        <f t="shared" si="8"/>
        <v>0.056944444444444464</v>
      </c>
      <c r="F373" s="6">
        <f>E373</f>
        <v>0.056944444444444464</v>
      </c>
      <c r="G373" s="7"/>
    </row>
    <row r="374" spans="1:7" ht="20.25">
      <c r="A374" s="4"/>
      <c r="B374" s="36" t="s">
        <v>88</v>
      </c>
      <c r="C374" s="5">
        <f>D373</f>
        <v>0.5638888888888889</v>
      </c>
      <c r="D374" s="5">
        <v>0.5854166666666667</v>
      </c>
      <c r="E374" s="146">
        <f t="shared" si="8"/>
        <v>0.021527777777777812</v>
      </c>
      <c r="F374" s="6"/>
      <c r="G374" s="7">
        <f>E374</f>
        <v>0.021527777777777812</v>
      </c>
    </row>
    <row r="375" spans="1:7" ht="20.25">
      <c r="A375" s="132"/>
      <c r="B375" s="208" t="s">
        <v>83</v>
      </c>
      <c r="C375" s="133">
        <f>D374</f>
        <v>0.5854166666666667</v>
      </c>
      <c r="D375" s="133">
        <v>0.6270833333333333</v>
      </c>
      <c r="E375" s="209">
        <f t="shared" si="8"/>
        <v>0.04166666666666663</v>
      </c>
      <c r="F375" s="136"/>
      <c r="G375" s="137"/>
    </row>
    <row r="376" spans="1:7" ht="39">
      <c r="A376" s="31">
        <v>6293</v>
      </c>
      <c r="B376" s="36" t="s">
        <v>86</v>
      </c>
      <c r="C376" s="32">
        <f>D375</f>
        <v>0.6270833333333333</v>
      </c>
      <c r="D376" s="32">
        <v>0.6479166666666667</v>
      </c>
      <c r="E376" s="148">
        <f>D376-C376</f>
        <v>0.02083333333333337</v>
      </c>
      <c r="F376" s="33"/>
      <c r="G376" s="34">
        <f>E376</f>
        <v>0.02083333333333337</v>
      </c>
    </row>
    <row r="377" spans="1:7" ht="20.25">
      <c r="A377" s="4">
        <v>6296</v>
      </c>
      <c r="B377" s="17" t="s">
        <v>22</v>
      </c>
      <c r="C377" s="5">
        <f>D376</f>
        <v>0.6479166666666667</v>
      </c>
      <c r="D377" s="5">
        <v>0.7062499999999999</v>
      </c>
      <c r="E377" s="146">
        <f t="shared" si="8"/>
        <v>0.05833333333333324</v>
      </c>
      <c r="F377" s="6">
        <f>E377</f>
        <v>0.05833333333333324</v>
      </c>
      <c r="G377" s="7"/>
    </row>
    <row r="378" spans="1:7" ht="20.25">
      <c r="A378" s="4"/>
      <c r="B378" s="27" t="s">
        <v>79</v>
      </c>
      <c r="C378" s="5">
        <f t="shared" si="9"/>
        <v>0.7062499999999999</v>
      </c>
      <c r="D378" s="5">
        <v>0.7152777777777778</v>
      </c>
      <c r="E378" s="146">
        <f t="shared" si="8"/>
        <v>0.009027777777777857</v>
      </c>
      <c r="F378" s="6"/>
      <c r="G378" s="7">
        <f>E378</f>
        <v>0.009027777777777857</v>
      </c>
    </row>
    <row r="379" spans="1:7" ht="20.25">
      <c r="A379" s="4">
        <v>6295</v>
      </c>
      <c r="B379" s="17" t="s">
        <v>23</v>
      </c>
      <c r="C379" s="5">
        <f t="shared" si="9"/>
        <v>0.7152777777777778</v>
      </c>
      <c r="D379" s="5">
        <v>0.7722222222222223</v>
      </c>
      <c r="E379" s="146">
        <f t="shared" si="8"/>
        <v>0.056944444444444464</v>
      </c>
      <c r="F379" s="6">
        <f>E379</f>
        <v>0.056944444444444464</v>
      </c>
      <c r="G379" s="7"/>
    </row>
    <row r="380" spans="1:7" ht="39">
      <c r="A380" s="31">
        <v>6295</v>
      </c>
      <c r="B380" s="36" t="s">
        <v>87</v>
      </c>
      <c r="C380" s="32">
        <f>D379</f>
        <v>0.7722222222222223</v>
      </c>
      <c r="D380" s="32">
        <v>0.7916666666666666</v>
      </c>
      <c r="E380" s="148">
        <f>D380-C380</f>
        <v>0.019444444444444375</v>
      </c>
      <c r="F380" s="33"/>
      <c r="G380" s="34">
        <f>E380</f>
        <v>0.019444444444444375</v>
      </c>
    </row>
    <row r="381" spans="1:7" ht="20.25">
      <c r="A381" s="132"/>
      <c r="B381" s="208" t="s">
        <v>83</v>
      </c>
      <c r="C381" s="133">
        <f>D380</f>
        <v>0.7916666666666666</v>
      </c>
      <c r="D381" s="133">
        <v>0.8125</v>
      </c>
      <c r="E381" s="209">
        <f>D381-C381</f>
        <v>0.02083333333333337</v>
      </c>
      <c r="F381" s="136"/>
      <c r="G381" s="137"/>
    </row>
    <row r="382" spans="1:7" ht="20.25">
      <c r="A382" s="4">
        <v>6298</v>
      </c>
      <c r="B382" s="17" t="s">
        <v>24</v>
      </c>
      <c r="C382" s="5">
        <f>D381</f>
        <v>0.8125</v>
      </c>
      <c r="D382" s="5">
        <v>0.8888888888888888</v>
      </c>
      <c r="E382" s="146">
        <f>D382-C382</f>
        <v>0.07638888888888884</v>
      </c>
      <c r="F382" s="6">
        <f>E382</f>
        <v>0.07638888888888884</v>
      </c>
      <c r="G382" s="7"/>
    </row>
    <row r="383" spans="1:7" ht="20.25">
      <c r="A383" s="4"/>
      <c r="B383" s="27" t="s">
        <v>79</v>
      </c>
      <c r="C383" s="5">
        <f t="shared" si="9"/>
        <v>0.8888888888888888</v>
      </c>
      <c r="D383" s="5">
        <v>0.12847222222222224</v>
      </c>
      <c r="E383" s="146">
        <f>D383+12-C383</f>
        <v>11.239583333333332</v>
      </c>
      <c r="F383" s="6"/>
      <c r="G383" s="7">
        <f>E383</f>
        <v>11.239583333333332</v>
      </c>
    </row>
    <row r="384" spans="1:7" ht="21" thickBot="1">
      <c r="A384" s="4">
        <v>6291</v>
      </c>
      <c r="B384" s="17" t="s">
        <v>25</v>
      </c>
      <c r="C384" s="5">
        <f t="shared" si="9"/>
        <v>0.12847222222222224</v>
      </c>
      <c r="D384" s="5">
        <v>0.20555555555555557</v>
      </c>
      <c r="E384" s="146">
        <f>D384-C384</f>
        <v>0.07708333333333334</v>
      </c>
      <c r="F384" s="15">
        <f>E384</f>
        <v>0.07708333333333334</v>
      </c>
      <c r="G384" s="149"/>
    </row>
    <row r="385" spans="1:7" ht="21" thickBot="1">
      <c r="A385" s="19"/>
      <c r="B385" s="18" t="s">
        <v>10</v>
      </c>
      <c r="C385" s="8"/>
      <c r="D385" s="8"/>
      <c r="E385" s="14">
        <f>D384+12-C371-E381-E375</f>
        <v>11.759027777777778</v>
      </c>
      <c r="F385" s="9">
        <f>SUM(F371:F384)</f>
        <v>0.3812499999999999</v>
      </c>
      <c r="G385" s="10">
        <f>SUM(G371:G384)</f>
        <v>11.377777777777776</v>
      </c>
    </row>
    <row r="386" spans="1:7" ht="20.25">
      <c r="A386" s="43" t="s">
        <v>11</v>
      </c>
      <c r="B386" s="44"/>
      <c r="C386" s="44"/>
      <c r="D386" s="44"/>
      <c r="E386" s="155"/>
      <c r="F386" s="44"/>
      <c r="G386" s="44"/>
    </row>
    <row r="387" spans="1:7" ht="20.25">
      <c r="A387" s="44" t="s">
        <v>188</v>
      </c>
      <c r="B387" s="44"/>
      <c r="C387" s="44"/>
      <c r="D387" s="44"/>
      <c r="E387" s="44"/>
      <c r="F387" s="44"/>
      <c r="G387" s="44"/>
    </row>
    <row r="388" spans="1:7" ht="20.25">
      <c r="A388" s="44"/>
      <c r="B388" s="44"/>
      <c r="C388" s="44"/>
      <c r="D388" s="44"/>
      <c r="E388" s="44"/>
      <c r="F388" s="44"/>
      <c r="G388" s="44"/>
    </row>
    <row r="389" spans="1:7" ht="20.25">
      <c r="A389" s="44"/>
      <c r="B389" s="44"/>
      <c r="C389" s="44"/>
      <c r="D389" s="44"/>
      <c r="E389" s="44"/>
      <c r="F389" s="44"/>
      <c r="G389" s="44"/>
    </row>
    <row r="390" spans="1:7" ht="22.5">
      <c r="A390" s="1"/>
      <c r="B390" s="1"/>
      <c r="C390" s="1"/>
      <c r="D390" s="1"/>
      <c r="E390" s="1"/>
      <c r="F390" s="1"/>
      <c r="G390" s="1"/>
    </row>
    <row r="391" spans="1:7" ht="22.5">
      <c r="A391" s="285" t="s">
        <v>189</v>
      </c>
      <c r="B391" s="285"/>
      <c r="C391" s="285"/>
      <c r="D391" s="285"/>
      <c r="E391" s="285"/>
      <c r="F391" s="285"/>
      <c r="G391" s="285"/>
    </row>
    <row r="392" spans="1:7" ht="22.5">
      <c r="A392" s="286" t="s">
        <v>180</v>
      </c>
      <c r="B392" s="286"/>
      <c r="C392" s="286"/>
      <c r="D392" s="286"/>
      <c r="E392" s="286"/>
      <c r="F392" s="286"/>
      <c r="G392" s="286"/>
    </row>
    <row r="393" spans="1:7" ht="20.25">
      <c r="A393" s="343" t="s">
        <v>186</v>
      </c>
      <c r="B393" s="368"/>
      <c r="C393" s="368"/>
      <c r="D393" s="368"/>
      <c r="E393" s="368"/>
      <c r="F393" s="368"/>
      <c r="G393" s="368"/>
    </row>
    <row r="394" spans="1:7" ht="19.5" thickBot="1">
      <c r="A394" s="293" t="s">
        <v>0</v>
      </c>
      <c r="B394" s="293"/>
      <c r="C394" s="293"/>
      <c r="D394" s="293"/>
      <c r="E394" s="293"/>
      <c r="F394" s="293"/>
      <c r="G394" s="293"/>
    </row>
    <row r="395" spans="1:7" ht="18.75">
      <c r="A395" s="141">
        <v>1</v>
      </c>
      <c r="B395" s="369" t="s">
        <v>1</v>
      </c>
      <c r="C395" s="370"/>
      <c r="D395" s="371" t="s">
        <v>2</v>
      </c>
      <c r="E395" s="371"/>
      <c r="F395" s="371"/>
      <c r="G395" s="372"/>
    </row>
    <row r="396" spans="1:7" ht="18.75">
      <c r="A396" s="142">
        <v>2</v>
      </c>
      <c r="B396" s="360" t="s">
        <v>84</v>
      </c>
      <c r="C396" s="361"/>
      <c r="D396" s="362" t="s">
        <v>190</v>
      </c>
      <c r="E396" s="362"/>
      <c r="F396" s="362"/>
      <c r="G396" s="363"/>
    </row>
    <row r="397" spans="1:7" ht="18.75">
      <c r="A397" s="142">
        <v>3</v>
      </c>
      <c r="B397" s="360" t="s">
        <v>4</v>
      </c>
      <c r="C397" s="361"/>
      <c r="D397" s="362" t="s">
        <v>191</v>
      </c>
      <c r="E397" s="362"/>
      <c r="F397" s="362"/>
      <c r="G397" s="363"/>
    </row>
    <row r="398" spans="1:7" ht="19.5" thickBot="1">
      <c r="A398" s="143">
        <v>4</v>
      </c>
      <c r="B398" s="364" t="s">
        <v>5</v>
      </c>
      <c r="C398" s="365"/>
      <c r="D398" s="366" t="s">
        <v>60</v>
      </c>
      <c r="E398" s="366"/>
      <c r="F398" s="366"/>
      <c r="G398" s="367"/>
    </row>
    <row r="399" spans="1:7" ht="18.75">
      <c r="A399" s="350" t="s">
        <v>3</v>
      </c>
      <c r="B399" s="352" t="s">
        <v>6</v>
      </c>
      <c r="C399" s="354" t="s">
        <v>7</v>
      </c>
      <c r="D399" s="354" t="s">
        <v>8</v>
      </c>
      <c r="E399" s="356" t="s">
        <v>168</v>
      </c>
      <c r="F399" s="358" t="s">
        <v>12</v>
      </c>
      <c r="G399" s="359"/>
    </row>
    <row r="400" spans="1:7" ht="29.25" thickBot="1">
      <c r="A400" s="351"/>
      <c r="B400" s="353"/>
      <c r="C400" s="355"/>
      <c r="D400" s="355"/>
      <c r="E400" s="357"/>
      <c r="F400" s="153" t="s">
        <v>81</v>
      </c>
      <c r="G400" s="154" t="s">
        <v>80</v>
      </c>
    </row>
    <row r="401" spans="1:7" ht="20.25">
      <c r="A401" s="4">
        <v>6294</v>
      </c>
      <c r="B401" s="17" t="s">
        <v>22</v>
      </c>
      <c r="C401" s="5">
        <v>0.3840277777777778</v>
      </c>
      <c r="D401" s="5">
        <v>0.4395833333333334</v>
      </c>
      <c r="E401" s="146">
        <f aca="true" t="shared" si="10" ref="E401:E410">D401-C401</f>
        <v>0.05555555555555558</v>
      </c>
      <c r="F401" s="6">
        <f>E401</f>
        <v>0.05555555555555558</v>
      </c>
      <c r="G401" s="7"/>
    </row>
    <row r="402" spans="1:7" ht="20.25">
      <c r="A402" s="4"/>
      <c r="B402" s="27" t="s">
        <v>79</v>
      </c>
      <c r="C402" s="5">
        <f aca="true" t="shared" si="11" ref="C402:C412">D401</f>
        <v>0.4395833333333334</v>
      </c>
      <c r="D402" s="5">
        <v>0.5069444444444444</v>
      </c>
      <c r="E402" s="146">
        <f t="shared" si="10"/>
        <v>0.06736111111111104</v>
      </c>
      <c r="F402" s="6"/>
      <c r="G402" s="7">
        <f>E402</f>
        <v>0.06736111111111104</v>
      </c>
    </row>
    <row r="403" spans="1:7" ht="20.25">
      <c r="A403" s="4">
        <v>6293</v>
      </c>
      <c r="B403" s="17" t="s">
        <v>23</v>
      </c>
      <c r="C403" s="5">
        <f t="shared" si="11"/>
        <v>0.5069444444444444</v>
      </c>
      <c r="D403" s="5">
        <v>0.5638888888888889</v>
      </c>
      <c r="E403" s="146">
        <f t="shared" si="10"/>
        <v>0.056944444444444464</v>
      </c>
      <c r="F403" s="6">
        <f>E403</f>
        <v>0.056944444444444464</v>
      </c>
      <c r="G403" s="7"/>
    </row>
    <row r="404" spans="1:7" ht="39">
      <c r="A404" s="31">
        <v>6293</v>
      </c>
      <c r="B404" s="36" t="s">
        <v>86</v>
      </c>
      <c r="C404" s="32">
        <f t="shared" si="11"/>
        <v>0.5638888888888889</v>
      </c>
      <c r="D404" s="32">
        <v>0.5916666666666667</v>
      </c>
      <c r="E404" s="148">
        <f t="shared" si="10"/>
        <v>0.02777777777777779</v>
      </c>
      <c r="F404" s="33"/>
      <c r="G404" s="34">
        <f>E404</f>
        <v>0.02777777777777779</v>
      </c>
    </row>
    <row r="405" spans="1:7" ht="20.25">
      <c r="A405" s="4">
        <v>6025</v>
      </c>
      <c r="B405" s="17" t="s">
        <v>192</v>
      </c>
      <c r="C405" s="5">
        <f t="shared" si="11"/>
        <v>0.5916666666666667</v>
      </c>
      <c r="D405" s="5">
        <v>0.6756944444444444</v>
      </c>
      <c r="E405" s="146">
        <f t="shared" si="10"/>
        <v>0.0840277777777777</v>
      </c>
      <c r="F405" s="6">
        <f>E405</f>
        <v>0.0840277777777777</v>
      </c>
      <c r="G405" s="7"/>
    </row>
    <row r="406" spans="1:7" ht="20.25">
      <c r="A406" s="4"/>
      <c r="B406" s="27" t="s">
        <v>79</v>
      </c>
      <c r="C406" s="5">
        <f t="shared" si="11"/>
        <v>0.6756944444444444</v>
      </c>
      <c r="D406" s="5">
        <v>0.6881944444444444</v>
      </c>
      <c r="E406" s="146">
        <f t="shared" si="10"/>
        <v>0.012500000000000067</v>
      </c>
      <c r="F406" s="6"/>
      <c r="G406" s="7">
        <f>E406</f>
        <v>0.012500000000000067</v>
      </c>
    </row>
    <row r="407" spans="1:7" ht="20.25">
      <c r="A407" s="4">
        <v>6026</v>
      </c>
      <c r="B407" s="17" t="s">
        <v>193</v>
      </c>
      <c r="C407" s="5">
        <f t="shared" si="11"/>
        <v>0.6881944444444444</v>
      </c>
      <c r="D407" s="5">
        <v>0.7701388888888889</v>
      </c>
      <c r="E407" s="146">
        <f t="shared" si="10"/>
        <v>0.08194444444444449</v>
      </c>
      <c r="F407" s="6">
        <f>E407</f>
        <v>0.08194444444444449</v>
      </c>
      <c r="G407" s="7"/>
    </row>
    <row r="408" spans="1:7" ht="39">
      <c r="A408" s="31">
        <v>6026</v>
      </c>
      <c r="B408" s="36" t="s">
        <v>87</v>
      </c>
      <c r="C408" s="32">
        <f t="shared" si="11"/>
        <v>0.7701388888888889</v>
      </c>
      <c r="D408" s="32">
        <v>0.7916666666666666</v>
      </c>
      <c r="E408" s="148">
        <f t="shared" si="10"/>
        <v>0.0215277777777777</v>
      </c>
      <c r="F408" s="33"/>
      <c r="G408" s="34">
        <f>E408</f>
        <v>0.0215277777777777</v>
      </c>
    </row>
    <row r="409" spans="1:7" ht="20.25">
      <c r="A409" s="132"/>
      <c r="B409" s="208" t="s">
        <v>83</v>
      </c>
      <c r="C409" s="133">
        <f t="shared" si="11"/>
        <v>0.7916666666666666</v>
      </c>
      <c r="D409" s="133">
        <v>0.8125</v>
      </c>
      <c r="E409" s="209">
        <f t="shared" si="10"/>
        <v>0.02083333333333337</v>
      </c>
      <c r="F409" s="136"/>
      <c r="G409" s="137"/>
    </row>
    <row r="410" spans="1:7" ht="20.25">
      <c r="A410" s="4">
        <v>6298</v>
      </c>
      <c r="B410" s="17" t="s">
        <v>24</v>
      </c>
      <c r="C410" s="5">
        <f t="shared" si="11"/>
        <v>0.8125</v>
      </c>
      <c r="D410" s="5">
        <v>0.8888888888888888</v>
      </c>
      <c r="E410" s="146">
        <f t="shared" si="10"/>
        <v>0.07638888888888884</v>
      </c>
      <c r="F410" s="6">
        <f>E410</f>
        <v>0.07638888888888884</v>
      </c>
      <c r="G410" s="7"/>
    </row>
    <row r="411" spans="1:7" ht="20.25">
      <c r="A411" s="4"/>
      <c r="B411" s="27" t="s">
        <v>79</v>
      </c>
      <c r="C411" s="5">
        <f t="shared" si="11"/>
        <v>0.8888888888888888</v>
      </c>
      <c r="D411" s="5">
        <v>0.12847222222222224</v>
      </c>
      <c r="E411" s="146">
        <f>D411+12-C411</f>
        <v>11.239583333333332</v>
      </c>
      <c r="F411" s="6"/>
      <c r="G411" s="7">
        <f>E411</f>
        <v>11.239583333333332</v>
      </c>
    </row>
    <row r="412" spans="1:7" ht="21" thickBot="1">
      <c r="A412" s="4">
        <v>6291</v>
      </c>
      <c r="B412" s="17" t="s">
        <v>25</v>
      </c>
      <c r="C412" s="5">
        <f t="shared" si="11"/>
        <v>0.12847222222222224</v>
      </c>
      <c r="D412" s="5">
        <v>0.20555555555555557</v>
      </c>
      <c r="E412" s="146">
        <f>D412-C412</f>
        <v>0.07708333333333334</v>
      </c>
      <c r="F412" s="15">
        <f>E412</f>
        <v>0.07708333333333334</v>
      </c>
      <c r="G412" s="149"/>
    </row>
    <row r="413" spans="1:7" ht="21" thickBot="1">
      <c r="A413" s="19"/>
      <c r="B413" s="18" t="s">
        <v>10</v>
      </c>
      <c r="C413" s="8"/>
      <c r="D413" s="8"/>
      <c r="E413" s="14">
        <f>D412+12-C401-E409</f>
        <v>11.800694444444444</v>
      </c>
      <c r="F413" s="9">
        <f>SUM(F401:F412)</f>
        <v>0.4319444444444444</v>
      </c>
      <c r="G413" s="10">
        <f>SUM(G401:G412)</f>
        <v>11.368749999999999</v>
      </c>
    </row>
    <row r="414" spans="1:7" ht="20.25">
      <c r="A414" s="43" t="s">
        <v>11</v>
      </c>
      <c r="B414" s="44"/>
      <c r="C414" s="44"/>
      <c r="D414" s="44"/>
      <c r="E414" s="155"/>
      <c r="F414" s="44"/>
      <c r="G414" s="44"/>
    </row>
    <row r="415" spans="1:7" ht="20.25">
      <c r="A415" s="44" t="s">
        <v>194</v>
      </c>
      <c r="B415" s="44"/>
      <c r="C415" s="44"/>
      <c r="D415" s="44"/>
      <c r="E415" s="44"/>
      <c r="F415" s="44"/>
      <c r="G415" s="44"/>
    </row>
    <row r="416" spans="1:7" ht="22.5">
      <c r="A416" s="1"/>
      <c r="B416" s="1"/>
      <c r="C416" s="1"/>
      <c r="D416" s="1"/>
      <c r="E416" s="1"/>
      <c r="F416" s="1"/>
      <c r="G416" s="1"/>
    </row>
    <row r="417" spans="1:7" ht="22.5">
      <c r="A417" s="285" t="s">
        <v>195</v>
      </c>
      <c r="B417" s="285"/>
      <c r="C417" s="285"/>
      <c r="D417" s="285"/>
      <c r="E417" s="285"/>
      <c r="F417" s="285"/>
      <c r="G417" s="285"/>
    </row>
    <row r="418" spans="1:7" ht="22.5">
      <c r="A418" s="286" t="s">
        <v>196</v>
      </c>
      <c r="B418" s="286"/>
      <c r="C418" s="286"/>
      <c r="D418" s="286"/>
      <c r="E418" s="286"/>
      <c r="F418" s="286"/>
      <c r="G418" s="286"/>
    </row>
    <row r="419" spans="1:7" ht="20.25">
      <c r="A419" s="343" t="s">
        <v>112</v>
      </c>
      <c r="B419" s="343"/>
      <c r="C419" s="343"/>
      <c r="D419" s="343"/>
      <c r="E419" s="343"/>
      <c r="F419" s="343"/>
      <c r="G419" s="343"/>
    </row>
    <row r="420" spans="1:7" ht="19.5" thickBot="1">
      <c r="A420" s="293" t="s">
        <v>0</v>
      </c>
      <c r="B420" s="293"/>
      <c r="C420" s="293"/>
      <c r="D420" s="293"/>
      <c r="E420" s="293"/>
      <c r="F420" s="293"/>
      <c r="G420" s="293"/>
    </row>
    <row r="421" spans="1:7" ht="18.75">
      <c r="A421" s="141">
        <v>1</v>
      </c>
      <c r="B421" s="345" t="s">
        <v>1</v>
      </c>
      <c r="C421" s="346"/>
      <c r="D421" s="347" t="s">
        <v>2</v>
      </c>
      <c r="E421" s="348"/>
      <c r="F421" s="348"/>
      <c r="G421" s="349"/>
    </row>
    <row r="422" spans="1:7" ht="18.75">
      <c r="A422" s="142">
        <v>2</v>
      </c>
      <c r="B422" s="328" t="s">
        <v>84</v>
      </c>
      <c r="C422" s="329"/>
      <c r="D422" s="330" t="s">
        <v>197</v>
      </c>
      <c r="E422" s="331"/>
      <c r="F422" s="331"/>
      <c r="G422" s="332"/>
    </row>
    <row r="423" spans="1:7" ht="18.75">
      <c r="A423" s="142">
        <v>3</v>
      </c>
      <c r="B423" s="328" t="s">
        <v>4</v>
      </c>
      <c r="C423" s="329"/>
      <c r="D423" s="330" t="s">
        <v>198</v>
      </c>
      <c r="E423" s="331"/>
      <c r="F423" s="331"/>
      <c r="G423" s="332"/>
    </row>
    <row r="424" spans="1:7" ht="19.5" thickBot="1">
      <c r="A424" s="143">
        <v>4</v>
      </c>
      <c r="B424" s="338" t="s">
        <v>5</v>
      </c>
      <c r="C424" s="339"/>
      <c r="D424" s="340" t="s">
        <v>199</v>
      </c>
      <c r="E424" s="341"/>
      <c r="F424" s="341"/>
      <c r="G424" s="342"/>
    </row>
    <row r="425" spans="1:7" ht="18.75">
      <c r="A425" s="318" t="s">
        <v>3</v>
      </c>
      <c r="B425" s="320" t="s">
        <v>6</v>
      </c>
      <c r="C425" s="322" t="s">
        <v>7</v>
      </c>
      <c r="D425" s="322" t="s">
        <v>8</v>
      </c>
      <c r="E425" s="324" t="s">
        <v>168</v>
      </c>
      <c r="F425" s="298" t="s">
        <v>12</v>
      </c>
      <c r="G425" s="299"/>
    </row>
    <row r="426" spans="1:7" ht="29.25" thickBot="1">
      <c r="A426" s="319"/>
      <c r="B426" s="321"/>
      <c r="C426" s="323"/>
      <c r="D426" s="323"/>
      <c r="E426" s="325"/>
      <c r="F426" s="153" t="s">
        <v>81</v>
      </c>
      <c r="G426" s="154" t="s">
        <v>80</v>
      </c>
    </row>
    <row r="427" spans="1:7" ht="20.25">
      <c r="A427" s="4" t="s">
        <v>73</v>
      </c>
      <c r="B427" s="17" t="s">
        <v>50</v>
      </c>
      <c r="C427" s="5">
        <v>0.6895833333333333</v>
      </c>
      <c r="D427" s="5">
        <v>0.8722222222222222</v>
      </c>
      <c r="E427" s="146">
        <f>D427-C427</f>
        <v>0.1826388888888889</v>
      </c>
      <c r="F427" s="6">
        <f>E427</f>
        <v>0.1826388888888889</v>
      </c>
      <c r="G427" s="7"/>
    </row>
    <row r="428" spans="1:7" ht="20.25">
      <c r="A428" s="4" t="s">
        <v>200</v>
      </c>
      <c r="B428" s="27" t="s">
        <v>79</v>
      </c>
      <c r="C428" s="5">
        <f>D427</f>
        <v>0.8722222222222222</v>
      </c>
      <c r="D428" s="5">
        <v>0.12916666666666668</v>
      </c>
      <c r="E428" s="146">
        <f>D428+12-C428</f>
        <v>11.256944444444445</v>
      </c>
      <c r="F428" s="6"/>
      <c r="G428" s="7">
        <f>E428</f>
        <v>11.256944444444445</v>
      </c>
    </row>
    <row r="429" spans="1:7" ht="21" thickBot="1">
      <c r="A429" s="4" t="s">
        <v>74</v>
      </c>
      <c r="B429" s="17" t="s">
        <v>51</v>
      </c>
      <c r="C429" s="5">
        <f>D428</f>
        <v>0.12916666666666668</v>
      </c>
      <c r="D429" s="5">
        <v>0.30972222222222223</v>
      </c>
      <c r="E429" s="146">
        <f>D429-C429</f>
        <v>0.18055555555555555</v>
      </c>
      <c r="F429" s="15">
        <f>E429</f>
        <v>0.18055555555555555</v>
      </c>
      <c r="G429" s="149"/>
    </row>
    <row r="430" spans="1:7" ht="21" thickBot="1">
      <c r="A430" s="19"/>
      <c r="B430" s="18" t="s">
        <v>10</v>
      </c>
      <c r="C430" s="8"/>
      <c r="D430" s="8"/>
      <c r="E430" s="14">
        <f>D429+24-C427</f>
        <v>23.62013888888889</v>
      </c>
      <c r="F430" s="9">
        <f>SUM(F427:F429)</f>
        <v>0.3631944444444445</v>
      </c>
      <c r="G430" s="10">
        <f>SUM(G427:G429)</f>
        <v>11.256944444444445</v>
      </c>
    </row>
    <row r="431" spans="1:7" ht="20.25">
      <c r="A431" s="43" t="s">
        <v>11</v>
      </c>
      <c r="B431" s="44"/>
      <c r="C431" s="44"/>
      <c r="D431" s="44"/>
      <c r="E431" s="44"/>
      <c r="F431" s="44"/>
      <c r="G431" s="44"/>
    </row>
    <row r="432" spans="1:7" ht="20.25">
      <c r="A432" s="44" t="s">
        <v>201</v>
      </c>
      <c r="B432" s="44"/>
      <c r="C432" s="44"/>
      <c r="D432" s="44"/>
      <c r="E432" s="44"/>
      <c r="F432" s="44"/>
      <c r="G432" s="44"/>
    </row>
    <row r="433" spans="1:7" ht="20.25">
      <c r="A433" s="44"/>
      <c r="B433" s="44"/>
      <c r="C433" s="44"/>
      <c r="D433" s="44"/>
      <c r="E433" s="44"/>
      <c r="F433" s="44"/>
      <c r="G433" s="44"/>
    </row>
    <row r="434" spans="1:7" ht="20.25">
      <c r="A434" s="44"/>
      <c r="B434" s="44"/>
      <c r="C434" s="44"/>
      <c r="D434" s="44"/>
      <c r="E434" s="44"/>
      <c r="F434" s="44"/>
      <c r="G434" s="44"/>
    </row>
    <row r="435" spans="1:7" ht="22.5">
      <c r="A435" s="1"/>
      <c r="B435" s="1"/>
      <c r="C435" s="1"/>
      <c r="D435" s="1"/>
      <c r="E435" s="1"/>
      <c r="F435" s="1"/>
      <c r="G435" s="1"/>
    </row>
    <row r="436" spans="1:7" ht="22.5">
      <c r="A436" s="285" t="s">
        <v>202</v>
      </c>
      <c r="B436" s="285"/>
      <c r="C436" s="285"/>
      <c r="D436" s="285"/>
      <c r="E436" s="285"/>
      <c r="F436" s="285"/>
      <c r="G436" s="285"/>
    </row>
    <row r="437" spans="1:7" ht="22.5">
      <c r="A437" s="286" t="s">
        <v>203</v>
      </c>
      <c r="B437" s="286"/>
      <c r="C437" s="286"/>
      <c r="D437" s="286"/>
      <c r="E437" s="286"/>
      <c r="F437" s="286"/>
      <c r="G437" s="286"/>
    </row>
    <row r="438" spans="1:7" ht="20.25">
      <c r="A438" s="343" t="s">
        <v>112</v>
      </c>
      <c r="B438" s="343"/>
      <c r="C438" s="343"/>
      <c r="D438" s="343"/>
      <c r="E438" s="343"/>
      <c r="F438" s="343"/>
      <c r="G438" s="343"/>
    </row>
    <row r="439" spans="1:7" ht="19.5" thickBot="1">
      <c r="A439" s="344" t="s">
        <v>0</v>
      </c>
      <c r="B439" s="344"/>
      <c r="C439" s="344"/>
      <c r="D439" s="344"/>
      <c r="E439" s="344"/>
      <c r="F439" s="344"/>
      <c r="G439" s="344"/>
    </row>
    <row r="440" spans="1:7" ht="18.75">
      <c r="A440" s="141">
        <v>1</v>
      </c>
      <c r="B440" s="345" t="s">
        <v>1</v>
      </c>
      <c r="C440" s="346"/>
      <c r="D440" s="347" t="s">
        <v>2</v>
      </c>
      <c r="E440" s="348"/>
      <c r="F440" s="348"/>
      <c r="G440" s="349"/>
    </row>
    <row r="441" spans="1:7" ht="18.75">
      <c r="A441" s="142">
        <v>2</v>
      </c>
      <c r="B441" s="328" t="s">
        <v>84</v>
      </c>
      <c r="C441" s="329"/>
      <c r="D441" s="330" t="s">
        <v>204</v>
      </c>
      <c r="E441" s="331"/>
      <c r="F441" s="331"/>
      <c r="G441" s="332"/>
    </row>
    <row r="442" spans="1:7" ht="18.75">
      <c r="A442" s="156">
        <v>3</v>
      </c>
      <c r="B442" s="333" t="s">
        <v>4</v>
      </c>
      <c r="C442" s="334"/>
      <c r="D442" s="335" t="s">
        <v>205</v>
      </c>
      <c r="E442" s="336"/>
      <c r="F442" s="336"/>
      <c r="G442" s="337"/>
    </row>
    <row r="443" spans="1:7" ht="19.5" thickBot="1">
      <c r="A443" s="143">
        <v>4</v>
      </c>
      <c r="B443" s="338" t="s">
        <v>5</v>
      </c>
      <c r="C443" s="339"/>
      <c r="D443" s="340" t="s">
        <v>199</v>
      </c>
      <c r="E443" s="341"/>
      <c r="F443" s="341"/>
      <c r="G443" s="342"/>
    </row>
    <row r="444" spans="1:7" ht="18.75">
      <c r="A444" s="318" t="s">
        <v>3</v>
      </c>
      <c r="B444" s="320" t="s">
        <v>6</v>
      </c>
      <c r="C444" s="322" t="s">
        <v>7</v>
      </c>
      <c r="D444" s="322" t="s">
        <v>8</v>
      </c>
      <c r="E444" s="324" t="s">
        <v>168</v>
      </c>
      <c r="F444" s="326" t="s">
        <v>12</v>
      </c>
      <c r="G444" s="327"/>
    </row>
    <row r="445" spans="1:7" ht="29.25" thickBot="1">
      <c r="A445" s="319"/>
      <c r="B445" s="321"/>
      <c r="C445" s="323"/>
      <c r="D445" s="323"/>
      <c r="E445" s="325"/>
      <c r="F445" s="153" t="s">
        <v>81</v>
      </c>
      <c r="G445" s="154" t="s">
        <v>80</v>
      </c>
    </row>
    <row r="446" spans="1:7" ht="20.25">
      <c r="A446" s="4" t="s">
        <v>75</v>
      </c>
      <c r="B446" s="17" t="s">
        <v>52</v>
      </c>
      <c r="C446" s="5">
        <v>0.6895833333333333</v>
      </c>
      <c r="D446" s="5">
        <v>0.9159722222222223</v>
      </c>
      <c r="E446" s="146">
        <f>D446-C446</f>
        <v>0.22638888888888897</v>
      </c>
      <c r="F446" s="6">
        <f>E446</f>
        <v>0.22638888888888897</v>
      </c>
      <c r="G446" s="7"/>
    </row>
    <row r="447" spans="1:7" ht="20.25">
      <c r="A447" s="4" t="s">
        <v>206</v>
      </c>
      <c r="B447" s="27" t="s">
        <v>79</v>
      </c>
      <c r="C447" s="5">
        <f>D446</f>
        <v>0.9159722222222223</v>
      </c>
      <c r="D447" s="5">
        <v>0.08472222222222221</v>
      </c>
      <c r="E447" s="146">
        <f>D447+12-C447</f>
        <v>11.16875</v>
      </c>
      <c r="F447" s="6"/>
      <c r="G447" s="7">
        <f>E447</f>
        <v>11.16875</v>
      </c>
    </row>
    <row r="448" spans="1:7" ht="21" thickBot="1">
      <c r="A448" s="4" t="s">
        <v>76</v>
      </c>
      <c r="B448" s="17" t="s">
        <v>53</v>
      </c>
      <c r="C448" s="5">
        <f>D447</f>
        <v>0.08472222222222221</v>
      </c>
      <c r="D448" s="5">
        <v>0.30972222222222223</v>
      </c>
      <c r="E448" s="146">
        <f>D448-C448</f>
        <v>0.22500000000000003</v>
      </c>
      <c r="F448" s="15">
        <f>E448</f>
        <v>0.22500000000000003</v>
      </c>
      <c r="G448" s="149"/>
    </row>
    <row r="449" spans="1:7" ht="21" thickBot="1">
      <c r="A449" s="19"/>
      <c r="B449" s="18" t="s">
        <v>10</v>
      </c>
      <c r="C449" s="8"/>
      <c r="D449" s="8"/>
      <c r="E449" s="14">
        <f>D448+24-C446</f>
        <v>23.62013888888889</v>
      </c>
      <c r="F449" s="9">
        <f>SUM(F446:F448)</f>
        <v>0.451388888888889</v>
      </c>
      <c r="G449" s="10">
        <f>SUM(G446:G448)</f>
        <v>11.16875</v>
      </c>
    </row>
    <row r="450" spans="1:7" ht="20.25">
      <c r="A450" s="43" t="s">
        <v>11</v>
      </c>
      <c r="B450" s="44"/>
      <c r="C450" s="44"/>
      <c r="D450" s="44"/>
      <c r="E450" s="44"/>
      <c r="F450" s="44"/>
      <c r="G450" s="44"/>
    </row>
    <row r="451" spans="1:7" ht="20.25">
      <c r="A451" s="44" t="s">
        <v>201</v>
      </c>
      <c r="B451" s="44"/>
      <c r="C451" s="44"/>
      <c r="D451" s="44"/>
      <c r="E451" s="44"/>
      <c r="F451" s="44"/>
      <c r="G451" s="44"/>
    </row>
    <row r="453" spans="1:7" ht="18.75">
      <c r="A453" s="442" t="s">
        <v>271</v>
      </c>
      <c r="B453" s="442"/>
      <c r="C453" s="442"/>
      <c r="D453" s="442"/>
      <c r="E453" s="442"/>
      <c r="F453" s="442"/>
      <c r="G453" s="442"/>
    </row>
    <row r="454" spans="1:7" ht="18.75">
      <c r="A454" s="157"/>
      <c r="B454" s="157"/>
      <c r="C454" s="157"/>
      <c r="D454" s="157"/>
      <c r="E454" s="157"/>
      <c r="F454" s="157"/>
      <c r="G454" s="157"/>
    </row>
    <row r="455" spans="1:7" ht="18.75">
      <c r="A455" s="157"/>
      <c r="B455" s="157"/>
      <c r="C455" s="157"/>
      <c r="D455" s="157"/>
      <c r="E455" s="157"/>
      <c r="F455" s="157"/>
      <c r="G455" s="157"/>
    </row>
    <row r="456" spans="1:7" ht="20.25">
      <c r="A456" s="158"/>
      <c r="B456" s="158"/>
      <c r="C456" s="158"/>
      <c r="D456" s="158"/>
      <c r="E456" s="158"/>
      <c r="F456" s="158"/>
      <c r="G456" s="158"/>
    </row>
    <row r="457" spans="1:7" ht="22.5">
      <c r="A457" s="410" t="s">
        <v>207</v>
      </c>
      <c r="B457" s="410"/>
      <c r="C457" s="410"/>
      <c r="D457" s="410"/>
      <c r="E457" s="410"/>
      <c r="F457" s="410"/>
      <c r="G457" s="410"/>
    </row>
    <row r="458" spans="1:7" ht="22.5">
      <c r="A458" s="411" t="s">
        <v>208</v>
      </c>
      <c r="B458" s="411"/>
      <c r="C458" s="411"/>
      <c r="D458" s="411"/>
      <c r="E458" s="411"/>
      <c r="F458" s="411"/>
      <c r="G458" s="411"/>
    </row>
    <row r="459" spans="1:7" ht="20.25">
      <c r="A459" s="412" t="s">
        <v>112</v>
      </c>
      <c r="B459" s="413"/>
      <c r="C459" s="413"/>
      <c r="D459" s="413"/>
      <c r="E459" s="413"/>
      <c r="F459" s="413"/>
      <c r="G459" s="413"/>
    </row>
    <row r="460" spans="1:7" ht="19.5" thickBot="1">
      <c r="A460" s="414" t="s">
        <v>0</v>
      </c>
      <c r="B460" s="414"/>
      <c r="C460" s="414"/>
      <c r="D460" s="414"/>
      <c r="E460" s="414"/>
      <c r="F460" s="414"/>
      <c r="G460" s="414"/>
    </row>
    <row r="461" spans="1:7" ht="18.75">
      <c r="A461" s="159">
        <v>1</v>
      </c>
      <c r="B461" s="415" t="s">
        <v>1</v>
      </c>
      <c r="C461" s="416"/>
      <c r="D461" s="417" t="s">
        <v>2</v>
      </c>
      <c r="E461" s="417"/>
      <c r="F461" s="417"/>
      <c r="G461" s="418"/>
    </row>
    <row r="462" spans="1:7" ht="18.75">
      <c r="A462" s="156">
        <v>2</v>
      </c>
      <c r="B462" s="402" t="s">
        <v>84</v>
      </c>
      <c r="C462" s="403"/>
      <c r="D462" s="404" t="s">
        <v>209</v>
      </c>
      <c r="E462" s="404"/>
      <c r="F462" s="404"/>
      <c r="G462" s="405"/>
    </row>
    <row r="463" spans="1:7" ht="18.75">
      <c r="A463" s="156">
        <v>3</v>
      </c>
      <c r="B463" s="402" t="s">
        <v>4</v>
      </c>
      <c r="C463" s="403"/>
      <c r="D463" s="404" t="s">
        <v>210</v>
      </c>
      <c r="E463" s="404"/>
      <c r="F463" s="404"/>
      <c r="G463" s="405"/>
    </row>
    <row r="464" spans="1:7" ht="19.5" thickBot="1">
      <c r="A464" s="160">
        <v>4</v>
      </c>
      <c r="B464" s="406" t="s">
        <v>5</v>
      </c>
      <c r="C464" s="407"/>
      <c r="D464" s="408" t="s">
        <v>199</v>
      </c>
      <c r="E464" s="408"/>
      <c r="F464" s="408"/>
      <c r="G464" s="409"/>
    </row>
    <row r="465" spans="1:7" ht="18.75">
      <c r="A465" s="392" t="s">
        <v>3</v>
      </c>
      <c r="B465" s="394" t="s">
        <v>6</v>
      </c>
      <c r="C465" s="396" t="s">
        <v>7</v>
      </c>
      <c r="D465" s="396" t="s">
        <v>8</v>
      </c>
      <c r="E465" s="398" t="s">
        <v>168</v>
      </c>
      <c r="F465" s="400" t="s">
        <v>12</v>
      </c>
      <c r="G465" s="401"/>
    </row>
    <row r="466" spans="1:7" ht="29.25" thickBot="1">
      <c r="A466" s="393"/>
      <c r="B466" s="395"/>
      <c r="C466" s="397"/>
      <c r="D466" s="397"/>
      <c r="E466" s="399"/>
      <c r="F466" s="161" t="s">
        <v>81</v>
      </c>
      <c r="G466" s="162" t="s">
        <v>80</v>
      </c>
    </row>
    <row r="467" spans="1:7" ht="20.25">
      <c r="A467" s="207">
        <v>6201</v>
      </c>
      <c r="B467" s="147" t="s">
        <v>32</v>
      </c>
      <c r="C467" s="32">
        <v>0.19722222222222222</v>
      </c>
      <c r="D467" s="32">
        <v>0.3520833333333333</v>
      </c>
      <c r="E467" s="148">
        <f>D467-C467</f>
        <v>0.1548611111111111</v>
      </c>
      <c r="F467" s="163">
        <f>E467</f>
        <v>0.1548611111111111</v>
      </c>
      <c r="G467" s="164"/>
    </row>
    <row r="468" spans="1:7" ht="20.25">
      <c r="A468" s="31">
        <v>6201</v>
      </c>
      <c r="B468" s="165" t="s">
        <v>79</v>
      </c>
      <c r="C468" s="205">
        <f>D467</f>
        <v>0.3520833333333333</v>
      </c>
      <c r="D468" s="32">
        <v>0.3729166666666666</v>
      </c>
      <c r="E468" s="148">
        <f>D468-C468</f>
        <v>0.020833333333333315</v>
      </c>
      <c r="F468" s="166"/>
      <c r="G468" s="37">
        <f>E468</f>
        <v>0.020833333333333315</v>
      </c>
    </row>
    <row r="469" spans="1:7" ht="20.25">
      <c r="A469" s="132"/>
      <c r="B469" s="210" t="s">
        <v>83</v>
      </c>
      <c r="C469" s="211">
        <f>D468</f>
        <v>0.3729166666666666</v>
      </c>
      <c r="D469" s="133">
        <v>0.45625</v>
      </c>
      <c r="E469" s="209">
        <f>D469-C469</f>
        <v>0.08333333333333337</v>
      </c>
      <c r="F469" s="212"/>
      <c r="G469" s="213"/>
    </row>
    <row r="470" spans="1:7" ht="20.25">
      <c r="A470" s="31">
        <v>6204</v>
      </c>
      <c r="B470" s="165" t="s">
        <v>79</v>
      </c>
      <c r="C470" s="205">
        <f>D469</f>
        <v>0.45625</v>
      </c>
      <c r="D470" s="32">
        <v>0.4770833333333333</v>
      </c>
      <c r="E470" s="148">
        <f>D470-C470</f>
        <v>0.020833333333333315</v>
      </c>
      <c r="F470" s="166"/>
      <c r="G470" s="37">
        <f>E470</f>
        <v>0.020833333333333315</v>
      </c>
    </row>
    <row r="471" spans="1:7" ht="20.25">
      <c r="A471" s="31">
        <v>6204</v>
      </c>
      <c r="B471" s="147" t="s">
        <v>30</v>
      </c>
      <c r="C471" s="205">
        <f>D470</f>
        <v>0.4770833333333333</v>
      </c>
      <c r="D471" s="32">
        <v>0.6305555555555555</v>
      </c>
      <c r="E471" s="148">
        <f>D471-C471</f>
        <v>0.15347222222222223</v>
      </c>
      <c r="F471" s="33">
        <f>E471</f>
        <v>0.15347222222222223</v>
      </c>
      <c r="G471" s="34"/>
    </row>
    <row r="472" spans="1:7" ht="20.25">
      <c r="A472" s="31"/>
      <c r="B472" s="165" t="s">
        <v>79</v>
      </c>
      <c r="C472" s="205">
        <f aca="true" t="shared" si="12" ref="C472:C484">D471</f>
        <v>0.6305555555555555</v>
      </c>
      <c r="D472" s="32">
        <v>0.6520833333333333</v>
      </c>
      <c r="E472" s="148">
        <f aca="true" t="shared" si="13" ref="E472:E484">D472-C472</f>
        <v>0.021527777777777812</v>
      </c>
      <c r="F472" s="33"/>
      <c r="G472" s="34">
        <f>E472</f>
        <v>0.021527777777777812</v>
      </c>
    </row>
    <row r="473" spans="1:7" ht="20.25">
      <c r="A473" s="31">
        <v>6205</v>
      </c>
      <c r="B473" s="147" t="s">
        <v>32</v>
      </c>
      <c r="C473" s="32">
        <f t="shared" si="12"/>
        <v>0.6520833333333333</v>
      </c>
      <c r="D473" s="32">
        <v>0.8090277777777778</v>
      </c>
      <c r="E473" s="148">
        <f t="shared" si="13"/>
        <v>0.15694444444444444</v>
      </c>
      <c r="F473" s="33">
        <f>E473</f>
        <v>0.15694444444444444</v>
      </c>
      <c r="G473" s="34"/>
    </row>
    <row r="474" spans="1:7" ht="39">
      <c r="A474" s="31">
        <v>6205</v>
      </c>
      <c r="B474" s="165" t="s">
        <v>87</v>
      </c>
      <c r="C474" s="32">
        <f t="shared" si="12"/>
        <v>0.8090277777777778</v>
      </c>
      <c r="D474" s="32">
        <v>0.8534722222222223</v>
      </c>
      <c r="E474" s="148">
        <f>D474-C474</f>
        <v>0.04444444444444451</v>
      </c>
      <c r="F474" s="33"/>
      <c r="G474" s="34">
        <f>E474</f>
        <v>0.04444444444444451</v>
      </c>
    </row>
    <row r="475" spans="1:7" ht="39">
      <c r="A475" s="31">
        <v>7640</v>
      </c>
      <c r="B475" s="165" t="s">
        <v>86</v>
      </c>
      <c r="C475" s="32">
        <f>D474</f>
        <v>0.8534722222222223</v>
      </c>
      <c r="D475" s="32">
        <v>0.9854166666666666</v>
      </c>
      <c r="E475" s="148">
        <f>D475-C475</f>
        <v>0.1319444444444443</v>
      </c>
      <c r="F475" s="33"/>
      <c r="G475" s="34">
        <f>E475</f>
        <v>0.1319444444444443</v>
      </c>
    </row>
    <row r="476" spans="1:7" ht="20.25">
      <c r="A476" s="31">
        <v>7640</v>
      </c>
      <c r="B476" s="147" t="s">
        <v>31</v>
      </c>
      <c r="C476" s="32">
        <f>D475</f>
        <v>0.9854166666666666</v>
      </c>
      <c r="D476" s="32">
        <v>0.07291666666666667</v>
      </c>
      <c r="E476" s="148">
        <f>D476+12-C476</f>
        <v>11.087499999999999</v>
      </c>
      <c r="F476" s="33"/>
      <c r="G476" s="34">
        <f>E476</f>
        <v>11.087499999999999</v>
      </c>
    </row>
    <row r="477" spans="1:7" ht="20.25">
      <c r="A477" s="31" t="s">
        <v>211</v>
      </c>
      <c r="B477" s="165" t="s">
        <v>79</v>
      </c>
      <c r="C477" s="32">
        <f t="shared" si="12"/>
        <v>0.07291666666666667</v>
      </c>
      <c r="D477" s="32">
        <v>0.11805555555555557</v>
      </c>
      <c r="E477" s="148">
        <f t="shared" si="13"/>
        <v>0.045138888888888895</v>
      </c>
      <c r="F477" s="33"/>
      <c r="G477" s="34">
        <f>E477</f>
        <v>0.045138888888888895</v>
      </c>
    </row>
    <row r="478" spans="1:7" ht="20.25">
      <c r="A478" s="31">
        <v>6221</v>
      </c>
      <c r="B478" s="147" t="s">
        <v>46</v>
      </c>
      <c r="C478" s="32">
        <f t="shared" si="12"/>
        <v>0.11805555555555557</v>
      </c>
      <c r="D478" s="32">
        <v>0.22847222222222222</v>
      </c>
      <c r="E478" s="148">
        <f t="shared" si="13"/>
        <v>0.11041666666666665</v>
      </c>
      <c r="F478" s="167">
        <f>E478</f>
        <v>0.11041666666666665</v>
      </c>
      <c r="G478" s="168"/>
    </row>
    <row r="479" spans="1:7" ht="20.25">
      <c r="A479" s="31"/>
      <c r="B479" s="165" t="s">
        <v>169</v>
      </c>
      <c r="C479" s="32">
        <f t="shared" si="12"/>
        <v>0.22847222222222222</v>
      </c>
      <c r="D479" s="32">
        <v>0.24305555555555555</v>
      </c>
      <c r="E479" s="148">
        <f t="shared" si="13"/>
        <v>0.014583333333333337</v>
      </c>
      <c r="F479" s="33"/>
      <c r="G479" s="34">
        <f>E479</f>
        <v>0.014583333333333337</v>
      </c>
    </row>
    <row r="480" spans="1:7" ht="20.25">
      <c r="A480" s="31">
        <v>6202</v>
      </c>
      <c r="B480" s="147" t="s">
        <v>30</v>
      </c>
      <c r="C480" s="32">
        <f t="shared" si="12"/>
        <v>0.24305555555555555</v>
      </c>
      <c r="D480" s="32">
        <v>0.39444444444444443</v>
      </c>
      <c r="E480" s="148">
        <f t="shared" si="13"/>
        <v>0.15138888888888888</v>
      </c>
      <c r="F480" s="33">
        <f>E480</f>
        <v>0.15138888888888888</v>
      </c>
      <c r="G480" s="34"/>
    </row>
    <row r="481" spans="1:7" ht="39">
      <c r="A481" s="214" t="s">
        <v>212</v>
      </c>
      <c r="B481" s="215" t="s">
        <v>111</v>
      </c>
      <c r="C481" s="216">
        <f t="shared" si="12"/>
        <v>0.39444444444444443</v>
      </c>
      <c r="D481" s="216">
        <v>0.5069444444444444</v>
      </c>
      <c r="E481" s="217">
        <f t="shared" si="13"/>
        <v>0.11249999999999999</v>
      </c>
      <c r="F481" s="218"/>
      <c r="G481" s="219">
        <f>E481*0.5</f>
        <v>0.056249999999999994</v>
      </c>
    </row>
    <row r="482" spans="1:7" ht="20.25">
      <c r="A482" s="31">
        <v>6203</v>
      </c>
      <c r="B482" s="147" t="s">
        <v>32</v>
      </c>
      <c r="C482" s="32">
        <f t="shared" si="12"/>
        <v>0.5069444444444444</v>
      </c>
      <c r="D482" s="32">
        <v>0.6625</v>
      </c>
      <c r="E482" s="148">
        <f t="shared" si="13"/>
        <v>0.15555555555555556</v>
      </c>
      <c r="F482" s="33">
        <f>E482</f>
        <v>0.15555555555555556</v>
      </c>
      <c r="G482" s="34"/>
    </row>
    <row r="483" spans="1:7" ht="20.25">
      <c r="A483" s="31" t="s">
        <v>213</v>
      </c>
      <c r="B483" s="165" t="s">
        <v>79</v>
      </c>
      <c r="C483" s="32">
        <f t="shared" si="12"/>
        <v>0.6625</v>
      </c>
      <c r="D483" s="32">
        <v>0.7312500000000001</v>
      </c>
      <c r="E483" s="148">
        <f t="shared" si="13"/>
        <v>0.06875000000000009</v>
      </c>
      <c r="F483" s="33"/>
      <c r="G483" s="34">
        <f>E483</f>
        <v>0.06875000000000009</v>
      </c>
    </row>
    <row r="484" spans="1:7" ht="21" thickBot="1">
      <c r="A484" s="31">
        <v>6206</v>
      </c>
      <c r="B484" s="147" t="s">
        <v>30</v>
      </c>
      <c r="C484" s="32">
        <f t="shared" si="12"/>
        <v>0.7312500000000001</v>
      </c>
      <c r="D484" s="32">
        <v>0.8861111111111111</v>
      </c>
      <c r="E484" s="148">
        <f t="shared" si="13"/>
        <v>0.154861111111111</v>
      </c>
      <c r="F484" s="33">
        <f>E484</f>
        <v>0.154861111111111</v>
      </c>
      <c r="G484" s="34"/>
    </row>
    <row r="485" spans="1:7" ht="21" thickBot="1">
      <c r="A485" s="169"/>
      <c r="B485" s="206" t="s">
        <v>10</v>
      </c>
      <c r="C485" s="170"/>
      <c r="D485" s="170"/>
      <c r="E485" s="171" t="s">
        <v>272</v>
      </c>
      <c r="F485" s="172" t="s">
        <v>214</v>
      </c>
      <c r="G485" s="173">
        <f>SUM(G467:G484)</f>
        <v>11.511805555555554</v>
      </c>
    </row>
    <row r="486" spans="1:7" ht="22.5">
      <c r="A486" s="174" t="s">
        <v>11</v>
      </c>
      <c r="B486" s="175"/>
      <c r="C486" s="175"/>
      <c r="D486" s="175"/>
      <c r="E486" s="175"/>
      <c r="F486" s="175"/>
      <c r="G486" s="175"/>
    </row>
    <row r="487" spans="1:7" ht="22.5">
      <c r="A487" s="176" t="s">
        <v>261</v>
      </c>
      <c r="B487" s="175"/>
      <c r="C487" s="175"/>
      <c r="D487" s="175"/>
      <c r="E487" s="175"/>
      <c r="F487" s="175"/>
      <c r="G487" s="175"/>
    </row>
    <row r="488" spans="1:7" ht="21.75">
      <c r="A488" s="3"/>
      <c r="B488" s="3"/>
      <c r="C488" s="3"/>
      <c r="D488" s="3"/>
      <c r="E488" s="12"/>
      <c r="F488" s="12"/>
      <c r="G488" s="12"/>
    </row>
    <row r="489" spans="1:7" ht="20.25">
      <c r="A489" s="177" t="s">
        <v>215</v>
      </c>
      <c r="B489" s="178"/>
      <c r="C489" s="178"/>
      <c r="D489" s="178"/>
      <c r="E489" s="178"/>
      <c r="F489" s="178"/>
      <c r="G489" s="178"/>
    </row>
    <row r="490" spans="1:7" ht="20.25">
      <c r="A490" s="179"/>
      <c r="B490" s="180"/>
      <c r="C490" s="180"/>
      <c r="D490" s="180"/>
      <c r="E490" s="180"/>
      <c r="F490" s="180"/>
      <c r="G490" s="180"/>
    </row>
    <row r="491" spans="1:7" ht="20.25">
      <c r="A491" s="181"/>
      <c r="B491" s="24"/>
      <c r="C491" s="24"/>
      <c r="D491" s="24"/>
      <c r="E491" s="24"/>
      <c r="F491" s="24"/>
      <c r="G491" s="24"/>
    </row>
    <row r="492" spans="1:7" ht="22.5">
      <c r="A492" s="285" t="s">
        <v>216</v>
      </c>
      <c r="B492" s="285"/>
      <c r="C492" s="285"/>
      <c r="D492" s="285"/>
      <c r="E492" s="285"/>
      <c r="F492" s="285"/>
      <c r="G492" s="285"/>
    </row>
    <row r="493" spans="1:7" ht="22.5">
      <c r="A493" s="286" t="s">
        <v>217</v>
      </c>
      <c r="B493" s="286"/>
      <c r="C493" s="286"/>
      <c r="D493" s="286"/>
      <c r="E493" s="286"/>
      <c r="F493" s="286"/>
      <c r="G493" s="286"/>
    </row>
    <row r="494" spans="1:7" ht="20.25">
      <c r="A494" s="343" t="s">
        <v>112</v>
      </c>
      <c r="B494" s="368"/>
      <c r="C494" s="368"/>
      <c r="D494" s="368"/>
      <c r="E494" s="368"/>
      <c r="F494" s="368"/>
      <c r="G494" s="368"/>
    </row>
    <row r="495" spans="1:7" ht="18.75">
      <c r="A495" s="293" t="s">
        <v>0</v>
      </c>
      <c r="B495" s="293"/>
      <c r="C495" s="293"/>
      <c r="D495" s="293"/>
      <c r="E495" s="293"/>
      <c r="F495" s="293"/>
      <c r="G495" s="293"/>
    </row>
    <row r="496" spans="1:7" ht="22.5" thickBot="1">
      <c r="A496" s="13"/>
      <c r="B496" s="13"/>
      <c r="C496" s="13"/>
      <c r="D496" s="13"/>
      <c r="E496" s="13"/>
      <c r="F496" s="13"/>
      <c r="G496" s="13"/>
    </row>
    <row r="497" spans="1:7" ht="18.75">
      <c r="A497" s="141">
        <v>1</v>
      </c>
      <c r="B497" s="369" t="s">
        <v>1</v>
      </c>
      <c r="C497" s="370"/>
      <c r="D497" s="371" t="s">
        <v>2</v>
      </c>
      <c r="E497" s="371"/>
      <c r="F497" s="371"/>
      <c r="G497" s="372"/>
    </row>
    <row r="498" spans="1:7" ht="18.75">
      <c r="A498" s="142">
        <v>2</v>
      </c>
      <c r="B498" s="360" t="s">
        <v>84</v>
      </c>
      <c r="C498" s="361"/>
      <c r="D498" s="362" t="s">
        <v>218</v>
      </c>
      <c r="E498" s="362"/>
      <c r="F498" s="362"/>
      <c r="G498" s="363"/>
    </row>
    <row r="499" spans="1:7" ht="18.75">
      <c r="A499" s="142">
        <v>3</v>
      </c>
      <c r="B499" s="360" t="s">
        <v>4</v>
      </c>
      <c r="C499" s="361"/>
      <c r="D499" s="362" t="s">
        <v>219</v>
      </c>
      <c r="E499" s="362"/>
      <c r="F499" s="362"/>
      <c r="G499" s="363"/>
    </row>
    <row r="500" spans="1:7" ht="19.5" thickBot="1">
      <c r="A500" s="143">
        <v>4</v>
      </c>
      <c r="B500" s="364" t="s">
        <v>5</v>
      </c>
      <c r="C500" s="365"/>
      <c r="D500" s="366" t="s">
        <v>21</v>
      </c>
      <c r="E500" s="366"/>
      <c r="F500" s="366"/>
      <c r="G500" s="367"/>
    </row>
    <row r="501" spans="1:7" ht="18.75">
      <c r="A501" s="350" t="s">
        <v>3</v>
      </c>
      <c r="B501" s="352" t="s">
        <v>6</v>
      </c>
      <c r="C501" s="354" t="s">
        <v>7</v>
      </c>
      <c r="D501" s="354" t="s">
        <v>8</v>
      </c>
      <c r="E501" s="356" t="s">
        <v>168</v>
      </c>
      <c r="F501" s="358" t="s">
        <v>12</v>
      </c>
      <c r="G501" s="359"/>
    </row>
    <row r="502" spans="1:7" ht="33.75" thickBot="1">
      <c r="A502" s="351"/>
      <c r="B502" s="353"/>
      <c r="C502" s="355"/>
      <c r="D502" s="355"/>
      <c r="E502" s="357"/>
      <c r="F502" s="144" t="s">
        <v>81</v>
      </c>
      <c r="G502" s="145" t="s">
        <v>80</v>
      </c>
    </row>
    <row r="503" spans="1:7" ht="20.25">
      <c r="A503" s="4">
        <v>6903</v>
      </c>
      <c r="B503" s="17" t="s">
        <v>220</v>
      </c>
      <c r="C503" s="5">
        <v>0.14791666666666667</v>
      </c>
      <c r="D503" s="5">
        <v>0.22777777777777777</v>
      </c>
      <c r="E503" s="146">
        <f>D503-C503</f>
        <v>0.0798611111111111</v>
      </c>
      <c r="F503" s="15">
        <f>E503</f>
        <v>0.0798611111111111</v>
      </c>
      <c r="G503" s="16"/>
    </row>
    <row r="504" spans="1:7" ht="20.25">
      <c r="A504" s="4"/>
      <c r="B504" s="27" t="s">
        <v>79</v>
      </c>
      <c r="C504" s="5">
        <f aca="true" t="shared" si="14" ref="C504:C513">D503</f>
        <v>0.22777777777777777</v>
      </c>
      <c r="D504" s="5">
        <v>0.24027777777777778</v>
      </c>
      <c r="E504" s="146">
        <f aca="true" t="shared" si="15" ref="E504:E513">D504-C504</f>
        <v>0.012500000000000011</v>
      </c>
      <c r="F504" s="6"/>
      <c r="G504" s="7">
        <f>E504</f>
        <v>0.012500000000000011</v>
      </c>
    </row>
    <row r="505" spans="1:7" ht="20.25">
      <c r="A505" s="4">
        <v>6904</v>
      </c>
      <c r="B505" s="17" t="s">
        <v>221</v>
      </c>
      <c r="C505" s="5">
        <f t="shared" si="14"/>
        <v>0.24027777777777778</v>
      </c>
      <c r="D505" s="5">
        <v>0.3416666666666666</v>
      </c>
      <c r="E505" s="146">
        <f t="shared" si="15"/>
        <v>0.10138888888888883</v>
      </c>
      <c r="F505" s="15">
        <f>E505</f>
        <v>0.10138888888888883</v>
      </c>
      <c r="G505" s="16"/>
    </row>
    <row r="506" spans="1:7" ht="20.25">
      <c r="A506" s="4"/>
      <c r="B506" s="27" t="s">
        <v>79</v>
      </c>
      <c r="C506" s="5">
        <f>D505</f>
        <v>0.3416666666666666</v>
      </c>
      <c r="D506" s="5">
        <v>0.3972222222222222</v>
      </c>
      <c r="E506" s="146">
        <f t="shared" si="15"/>
        <v>0.05555555555555558</v>
      </c>
      <c r="F506" s="15"/>
      <c r="G506" s="16">
        <f>E506</f>
        <v>0.05555555555555558</v>
      </c>
    </row>
    <row r="507" spans="1:7" ht="20.25">
      <c r="A507" s="4">
        <v>6905</v>
      </c>
      <c r="B507" s="17" t="s">
        <v>222</v>
      </c>
      <c r="C507" s="5">
        <f>D506</f>
        <v>0.3972222222222222</v>
      </c>
      <c r="D507" s="5">
        <v>0.4201388888888889</v>
      </c>
      <c r="E507" s="146">
        <f t="shared" si="15"/>
        <v>0.022916666666666696</v>
      </c>
      <c r="F507" s="15">
        <f>E507</f>
        <v>0.022916666666666696</v>
      </c>
      <c r="G507" s="16"/>
    </row>
    <row r="508" spans="1:7" ht="20.25">
      <c r="A508" s="132"/>
      <c r="B508" s="220" t="s">
        <v>83</v>
      </c>
      <c r="C508" s="133">
        <f>D507</f>
        <v>0.4201388888888889</v>
      </c>
      <c r="D508" s="133">
        <v>0.5958333333333333</v>
      </c>
      <c r="E508" s="209">
        <f t="shared" si="15"/>
        <v>0.17569444444444443</v>
      </c>
      <c r="F508" s="136"/>
      <c r="G508" s="137"/>
    </row>
    <row r="509" spans="1:7" ht="20.25">
      <c r="A509" s="31">
        <v>6906</v>
      </c>
      <c r="B509" s="17" t="s">
        <v>223</v>
      </c>
      <c r="C509" s="32">
        <f>D508</f>
        <v>0.5958333333333333</v>
      </c>
      <c r="D509" s="32">
        <v>0.6180555555555556</v>
      </c>
      <c r="E509" s="148">
        <f t="shared" si="15"/>
        <v>0.022222222222222254</v>
      </c>
      <c r="F509" s="33">
        <f>E509</f>
        <v>0.022222222222222254</v>
      </c>
      <c r="G509" s="34"/>
    </row>
    <row r="510" spans="1:7" ht="20.25">
      <c r="A510" s="4"/>
      <c r="B510" s="27" t="s">
        <v>79</v>
      </c>
      <c r="C510" s="5">
        <f>D509</f>
        <v>0.6180555555555556</v>
      </c>
      <c r="D510" s="5">
        <v>0.6319444444444444</v>
      </c>
      <c r="E510" s="146">
        <f t="shared" si="15"/>
        <v>0.01388888888888884</v>
      </c>
      <c r="F510" s="6"/>
      <c r="G510" s="7">
        <f>E510</f>
        <v>0.01388888888888884</v>
      </c>
    </row>
    <row r="511" spans="1:7" ht="20.25">
      <c r="A511" s="4">
        <v>6907</v>
      </c>
      <c r="B511" s="17" t="s">
        <v>17</v>
      </c>
      <c r="C511" s="5">
        <f t="shared" si="14"/>
        <v>0.6319444444444444</v>
      </c>
      <c r="D511" s="5">
        <v>0.7347222222222222</v>
      </c>
      <c r="E511" s="146">
        <f t="shared" si="15"/>
        <v>0.10277777777777775</v>
      </c>
      <c r="F511" s="15">
        <f>E511</f>
        <v>0.10277777777777775</v>
      </c>
      <c r="G511" s="16"/>
    </row>
    <row r="512" spans="1:7" ht="20.25">
      <c r="A512" s="4"/>
      <c r="B512" s="27" t="s">
        <v>79</v>
      </c>
      <c r="C512" s="5">
        <f t="shared" si="14"/>
        <v>0.7347222222222222</v>
      </c>
      <c r="D512" s="5">
        <v>0.7638888888888888</v>
      </c>
      <c r="E512" s="146">
        <f t="shared" si="15"/>
        <v>0.029166666666666674</v>
      </c>
      <c r="F512" s="6"/>
      <c r="G512" s="7">
        <f>E512</f>
        <v>0.029166666666666674</v>
      </c>
    </row>
    <row r="513" spans="1:7" ht="21" thickBot="1">
      <c r="A513" s="4">
        <v>6908</v>
      </c>
      <c r="B513" s="17" t="s">
        <v>77</v>
      </c>
      <c r="C513" s="5">
        <f t="shared" si="14"/>
        <v>0.7638888888888888</v>
      </c>
      <c r="D513" s="5">
        <v>0.8409722222222222</v>
      </c>
      <c r="E513" s="146">
        <f t="shared" si="15"/>
        <v>0.07708333333333339</v>
      </c>
      <c r="F513" s="15">
        <f>E513</f>
        <v>0.07708333333333339</v>
      </c>
      <c r="G513" s="16"/>
    </row>
    <row r="514" spans="1:7" ht="21" thickBot="1">
      <c r="A514" s="19"/>
      <c r="B514" s="18" t="s">
        <v>10</v>
      </c>
      <c r="C514" s="8"/>
      <c r="D514" s="8"/>
      <c r="E514" s="182">
        <f>D513-C503-E508</f>
        <v>0.5173611111111112</v>
      </c>
      <c r="F514" s="9">
        <f>SUM(F503:F513)</f>
        <v>0.40625</v>
      </c>
      <c r="G514" s="10">
        <f>SUM(G503:G513)</f>
        <v>0.1111111111111111</v>
      </c>
    </row>
    <row r="515" spans="1:7" ht="22.5">
      <c r="A515" s="183" t="s">
        <v>11</v>
      </c>
      <c r="B515" s="1"/>
      <c r="C515" s="1"/>
      <c r="D515" s="1"/>
      <c r="E515" s="1"/>
      <c r="F515" s="1"/>
      <c r="G515" s="1"/>
    </row>
    <row r="516" spans="1:7" ht="22.5">
      <c r="A516" s="1" t="s">
        <v>224</v>
      </c>
      <c r="B516" s="1"/>
      <c r="C516" s="1"/>
      <c r="D516" s="1"/>
      <c r="E516" s="1"/>
      <c r="F516" s="1"/>
      <c r="G516" s="1"/>
    </row>
    <row r="517" spans="1:7" ht="22.5">
      <c r="A517" s="1"/>
      <c r="B517" s="1"/>
      <c r="C517" s="1"/>
      <c r="D517" s="1"/>
      <c r="E517" s="1"/>
      <c r="F517" s="1"/>
      <c r="G517" s="1"/>
    </row>
    <row r="518" spans="1:7" ht="22.5">
      <c r="A518" s="1"/>
      <c r="B518" s="1"/>
      <c r="C518" s="1"/>
      <c r="D518" s="1"/>
      <c r="E518" s="1"/>
      <c r="F518" s="1"/>
      <c r="G518" s="1"/>
    </row>
    <row r="519" spans="1:7" ht="22.5">
      <c r="A519" s="285" t="s">
        <v>225</v>
      </c>
      <c r="B519" s="285"/>
      <c r="C519" s="285"/>
      <c r="D519" s="285"/>
      <c r="E519" s="285"/>
      <c r="F519" s="285"/>
      <c r="G519" s="285"/>
    </row>
    <row r="520" spans="1:7" ht="22.5">
      <c r="A520" s="286" t="s">
        <v>226</v>
      </c>
      <c r="B520" s="286"/>
      <c r="C520" s="286"/>
      <c r="D520" s="286"/>
      <c r="E520" s="286"/>
      <c r="F520" s="286"/>
      <c r="G520" s="286"/>
    </row>
    <row r="521" spans="1:7" ht="20.25">
      <c r="A521" s="343" t="s">
        <v>112</v>
      </c>
      <c r="B521" s="368"/>
      <c r="C521" s="368"/>
      <c r="D521" s="368"/>
      <c r="E521" s="368"/>
      <c r="F521" s="368"/>
      <c r="G521" s="368"/>
    </row>
    <row r="522" spans="1:7" ht="18.75">
      <c r="A522" s="293" t="s">
        <v>0</v>
      </c>
      <c r="B522" s="293"/>
      <c r="C522" s="293"/>
      <c r="D522" s="293"/>
      <c r="E522" s="293"/>
      <c r="F522" s="293"/>
      <c r="G522" s="293"/>
    </row>
    <row r="523" spans="1:7" ht="19.5" thickBot="1">
      <c r="A523" s="139"/>
      <c r="B523" s="139"/>
      <c r="C523" s="139"/>
      <c r="D523" s="139"/>
      <c r="E523" s="139"/>
      <c r="F523" s="139"/>
      <c r="G523" s="139"/>
    </row>
    <row r="524" spans="1:7" ht="18.75">
      <c r="A524" s="141">
        <v>1</v>
      </c>
      <c r="B524" s="369" t="s">
        <v>1</v>
      </c>
      <c r="C524" s="370"/>
      <c r="D524" s="371" t="s">
        <v>2</v>
      </c>
      <c r="E524" s="371"/>
      <c r="F524" s="371"/>
      <c r="G524" s="372"/>
    </row>
    <row r="525" spans="1:7" ht="18.75">
      <c r="A525" s="142">
        <v>2</v>
      </c>
      <c r="B525" s="360" t="s">
        <v>84</v>
      </c>
      <c r="C525" s="361"/>
      <c r="D525" s="362" t="s">
        <v>227</v>
      </c>
      <c r="E525" s="362"/>
      <c r="F525" s="362"/>
      <c r="G525" s="363"/>
    </row>
    <row r="526" spans="1:7" ht="18.75">
      <c r="A526" s="142">
        <v>3</v>
      </c>
      <c r="B526" s="360" t="s">
        <v>4</v>
      </c>
      <c r="C526" s="361"/>
      <c r="D526" s="362" t="s">
        <v>228</v>
      </c>
      <c r="E526" s="362"/>
      <c r="F526" s="362"/>
      <c r="G526" s="363"/>
    </row>
    <row r="527" spans="1:7" ht="19.5" thickBot="1">
      <c r="A527" s="143">
        <v>4</v>
      </c>
      <c r="B527" s="364" t="s">
        <v>5</v>
      </c>
      <c r="C527" s="365"/>
      <c r="D527" s="366" t="s">
        <v>21</v>
      </c>
      <c r="E527" s="366"/>
      <c r="F527" s="366"/>
      <c r="G527" s="367"/>
    </row>
    <row r="528" spans="1:7" ht="18.75">
      <c r="A528" s="350" t="s">
        <v>3</v>
      </c>
      <c r="B528" s="352" t="s">
        <v>6</v>
      </c>
      <c r="C528" s="354" t="s">
        <v>7</v>
      </c>
      <c r="D528" s="354" t="s">
        <v>8</v>
      </c>
      <c r="E528" s="356" t="s">
        <v>168</v>
      </c>
      <c r="F528" s="358" t="s">
        <v>12</v>
      </c>
      <c r="G528" s="359"/>
    </row>
    <row r="529" spans="1:7" ht="33.75" thickBot="1">
      <c r="A529" s="351"/>
      <c r="B529" s="353"/>
      <c r="C529" s="355"/>
      <c r="D529" s="355"/>
      <c r="E529" s="357"/>
      <c r="F529" s="144" t="s">
        <v>81</v>
      </c>
      <c r="G529" s="145" t="s">
        <v>80</v>
      </c>
    </row>
    <row r="530" spans="1:7" ht="20.25">
      <c r="A530" s="4">
        <v>7633</v>
      </c>
      <c r="B530" s="17" t="s">
        <v>229</v>
      </c>
      <c r="C530" s="5">
        <v>0.9513888888888888</v>
      </c>
      <c r="D530" s="5">
        <v>0.02152777777777778</v>
      </c>
      <c r="E530" s="146">
        <f>D530+12-C530</f>
        <v>11.070138888888888</v>
      </c>
      <c r="F530" s="184"/>
      <c r="G530" s="185">
        <f>E530</f>
        <v>11.070138888888888</v>
      </c>
    </row>
    <row r="531" spans="1:7" ht="20.25">
      <c r="A531" s="4"/>
      <c r="B531" s="27" t="s">
        <v>79</v>
      </c>
      <c r="C531" s="5">
        <f aca="true" t="shared" si="16" ref="C531:C540">D530</f>
        <v>0.02152777777777778</v>
      </c>
      <c r="D531" s="5">
        <v>0.1638888888888889</v>
      </c>
      <c r="E531" s="146">
        <f>D531-C531</f>
        <v>0.1423611111111111</v>
      </c>
      <c r="F531" s="6"/>
      <c r="G531" s="7">
        <f>E531</f>
        <v>0.1423611111111111</v>
      </c>
    </row>
    <row r="532" spans="1:7" ht="20.25">
      <c r="A532" s="4">
        <v>6242</v>
      </c>
      <c r="B532" s="17" t="s">
        <v>18</v>
      </c>
      <c r="C532" s="5">
        <f t="shared" si="16"/>
        <v>0.1638888888888889</v>
      </c>
      <c r="D532" s="5">
        <v>0.22430555555555556</v>
      </c>
      <c r="E532" s="146">
        <f>D532-C532</f>
        <v>0.060416666666666674</v>
      </c>
      <c r="F532" s="15">
        <f>E532</f>
        <v>0.060416666666666674</v>
      </c>
      <c r="G532" s="16"/>
    </row>
    <row r="533" spans="1:7" ht="20.25">
      <c r="A533" s="4"/>
      <c r="B533" s="27" t="s">
        <v>79</v>
      </c>
      <c r="C533" s="5">
        <f t="shared" si="16"/>
        <v>0.22430555555555556</v>
      </c>
      <c r="D533" s="5">
        <v>0.23263888888888887</v>
      </c>
      <c r="E533" s="146">
        <f aca="true" t="shared" si="17" ref="E533:E540">D533-C533</f>
        <v>0.008333333333333304</v>
      </c>
      <c r="F533" s="6"/>
      <c r="G533" s="7">
        <f>E533</f>
        <v>0.008333333333333304</v>
      </c>
    </row>
    <row r="534" spans="1:7" ht="20.25">
      <c r="A534" s="4">
        <v>6842</v>
      </c>
      <c r="B534" s="17" t="s">
        <v>15</v>
      </c>
      <c r="C534" s="5">
        <f t="shared" si="16"/>
        <v>0.23263888888888887</v>
      </c>
      <c r="D534" s="5">
        <v>0.3597222222222222</v>
      </c>
      <c r="E534" s="146">
        <f t="shared" si="17"/>
        <v>0.12708333333333335</v>
      </c>
      <c r="F534" s="15">
        <f>E534</f>
        <v>0.12708333333333335</v>
      </c>
      <c r="G534" s="16"/>
    </row>
    <row r="535" spans="1:7" ht="20.25">
      <c r="A535" s="4"/>
      <c r="B535" s="27" t="s">
        <v>79</v>
      </c>
      <c r="C535" s="5">
        <f t="shared" si="16"/>
        <v>0.3597222222222222</v>
      </c>
      <c r="D535" s="5">
        <v>0.3736111111111111</v>
      </c>
      <c r="E535" s="146">
        <f t="shared" si="17"/>
        <v>0.013888888888888895</v>
      </c>
      <c r="F535" s="6"/>
      <c r="G535" s="7">
        <f>E535</f>
        <v>0.013888888888888895</v>
      </c>
    </row>
    <row r="536" spans="1:7" ht="20.25">
      <c r="A536" s="4">
        <v>6841</v>
      </c>
      <c r="B536" s="17" t="s">
        <v>16</v>
      </c>
      <c r="C536" s="5">
        <f t="shared" si="16"/>
        <v>0.3736111111111111</v>
      </c>
      <c r="D536" s="5">
        <v>0.4979166666666666</v>
      </c>
      <c r="E536" s="146">
        <f t="shared" si="17"/>
        <v>0.1243055555555555</v>
      </c>
      <c r="F536" s="15">
        <f>E536</f>
        <v>0.1243055555555555</v>
      </c>
      <c r="G536" s="16"/>
    </row>
    <row r="537" spans="1:7" ht="20.25">
      <c r="A537" s="4"/>
      <c r="B537" s="27" t="s">
        <v>79</v>
      </c>
      <c r="C537" s="5">
        <f t="shared" si="16"/>
        <v>0.4979166666666666</v>
      </c>
      <c r="D537" s="5">
        <v>0.5145833333333333</v>
      </c>
      <c r="E537" s="146">
        <f t="shared" si="17"/>
        <v>0.016666666666666663</v>
      </c>
      <c r="F537" s="6"/>
      <c r="G537" s="7">
        <f>E537</f>
        <v>0.016666666666666663</v>
      </c>
    </row>
    <row r="538" spans="1:7" ht="20.25">
      <c r="A538" s="4">
        <v>6844</v>
      </c>
      <c r="B538" s="17" t="s">
        <v>15</v>
      </c>
      <c r="C538" s="5">
        <f t="shared" si="16"/>
        <v>0.5145833333333333</v>
      </c>
      <c r="D538" s="5">
        <v>0.6326388888888889</v>
      </c>
      <c r="E538" s="146">
        <f t="shared" si="17"/>
        <v>0.11805555555555558</v>
      </c>
      <c r="F538" s="15">
        <f>E538</f>
        <v>0.11805555555555558</v>
      </c>
      <c r="G538" s="16"/>
    </row>
    <row r="539" spans="1:7" ht="20.25">
      <c r="A539" s="4"/>
      <c r="B539" s="27" t="s">
        <v>79</v>
      </c>
      <c r="C539" s="5">
        <f t="shared" si="16"/>
        <v>0.6326388888888889</v>
      </c>
      <c r="D539" s="5">
        <v>0.6493055555555556</v>
      </c>
      <c r="E539" s="146">
        <f t="shared" si="17"/>
        <v>0.01666666666666672</v>
      </c>
      <c r="F539" s="6"/>
      <c r="G539" s="7">
        <f>E539</f>
        <v>0.01666666666666672</v>
      </c>
    </row>
    <row r="540" spans="1:7" ht="21" thickBot="1">
      <c r="A540" s="4">
        <v>6843</v>
      </c>
      <c r="B540" s="17" t="s">
        <v>16</v>
      </c>
      <c r="C540" s="5">
        <f t="shared" si="16"/>
        <v>0.6493055555555556</v>
      </c>
      <c r="D540" s="5">
        <v>0.7701388888888889</v>
      </c>
      <c r="E540" s="146">
        <f t="shared" si="17"/>
        <v>0.12083333333333335</v>
      </c>
      <c r="F540" s="15">
        <f>E540</f>
        <v>0.12083333333333335</v>
      </c>
      <c r="G540" s="16"/>
    </row>
    <row r="541" spans="1:7" ht="21" thickBot="1">
      <c r="A541" s="19"/>
      <c r="B541" s="18" t="s">
        <v>10</v>
      </c>
      <c r="C541" s="8"/>
      <c r="D541" s="8"/>
      <c r="E541" s="182">
        <f>D540+12-C530</f>
        <v>11.81875</v>
      </c>
      <c r="F541" s="9">
        <f>SUM(F530:F540)</f>
        <v>0.5506944444444445</v>
      </c>
      <c r="G541" s="10">
        <f>SUM(G530:G540)</f>
        <v>11.268055555555556</v>
      </c>
    </row>
    <row r="542" spans="1:7" ht="22.5">
      <c r="A542" s="183" t="s">
        <v>11</v>
      </c>
      <c r="B542" s="1"/>
      <c r="C542" s="1"/>
      <c r="D542" s="1"/>
      <c r="E542" s="1"/>
      <c r="F542" s="1"/>
      <c r="G542" s="1"/>
    </row>
    <row r="543" spans="1:7" ht="22.5">
      <c r="A543" s="1" t="s">
        <v>230</v>
      </c>
      <c r="B543" s="1"/>
      <c r="C543" s="1"/>
      <c r="D543" s="1"/>
      <c r="E543" s="1"/>
      <c r="F543" s="1"/>
      <c r="G543" s="1"/>
    </row>
    <row r="544" spans="1:7" ht="22.5">
      <c r="A544" s="1"/>
      <c r="B544" s="1"/>
      <c r="C544" s="1"/>
      <c r="D544" s="1"/>
      <c r="E544" s="1"/>
      <c r="F544" s="1"/>
      <c r="G544" s="1"/>
    </row>
    <row r="545" spans="1:7" ht="22.5">
      <c r="A545" s="285" t="s">
        <v>231</v>
      </c>
      <c r="B545" s="285"/>
      <c r="C545" s="285"/>
      <c r="D545" s="285"/>
      <c r="E545" s="285"/>
      <c r="F545" s="285"/>
      <c r="G545" s="285"/>
    </row>
    <row r="546" spans="1:7" ht="22.5">
      <c r="A546" s="286" t="s">
        <v>232</v>
      </c>
      <c r="B546" s="286"/>
      <c r="C546" s="286"/>
      <c r="D546" s="286"/>
      <c r="E546" s="286"/>
      <c r="F546" s="286"/>
      <c r="G546" s="286"/>
    </row>
    <row r="547" spans="1:7" ht="20.25">
      <c r="A547" s="343" t="s">
        <v>112</v>
      </c>
      <c r="B547" s="368"/>
      <c r="C547" s="368"/>
      <c r="D547" s="368"/>
      <c r="E547" s="368"/>
      <c r="F547" s="368"/>
      <c r="G547" s="368"/>
    </row>
    <row r="548" spans="1:7" ht="18.75">
      <c r="A548" s="293" t="s">
        <v>0</v>
      </c>
      <c r="B548" s="293"/>
      <c r="C548" s="293"/>
      <c r="D548" s="293"/>
      <c r="E548" s="293"/>
      <c r="F548" s="293"/>
      <c r="G548" s="293"/>
    </row>
    <row r="549" spans="1:7" ht="22.5" thickBot="1">
      <c r="A549" s="13"/>
      <c r="B549" s="13"/>
      <c r="C549" s="13"/>
      <c r="D549" s="13"/>
      <c r="E549" s="13"/>
      <c r="F549" s="13"/>
      <c r="G549" s="13"/>
    </row>
    <row r="550" spans="1:7" ht="18.75">
      <c r="A550" s="141">
        <v>1</v>
      </c>
      <c r="B550" s="369" t="s">
        <v>1</v>
      </c>
      <c r="C550" s="370"/>
      <c r="D550" s="371" t="s">
        <v>2</v>
      </c>
      <c r="E550" s="371"/>
      <c r="F550" s="371"/>
      <c r="G550" s="372"/>
    </row>
    <row r="551" spans="1:7" ht="18.75">
      <c r="A551" s="142">
        <v>2</v>
      </c>
      <c r="B551" s="360" t="s">
        <v>84</v>
      </c>
      <c r="C551" s="361"/>
      <c r="D551" s="362" t="s">
        <v>233</v>
      </c>
      <c r="E551" s="362"/>
      <c r="F551" s="362"/>
      <c r="G551" s="363"/>
    </row>
    <row r="552" spans="1:7" ht="18.75">
      <c r="A552" s="142">
        <v>3</v>
      </c>
      <c r="B552" s="360" t="s">
        <v>4</v>
      </c>
      <c r="C552" s="361"/>
      <c r="D552" s="362" t="s">
        <v>234</v>
      </c>
      <c r="E552" s="362"/>
      <c r="F552" s="362"/>
      <c r="G552" s="363"/>
    </row>
    <row r="553" spans="1:7" ht="19.5" thickBot="1">
      <c r="A553" s="143">
        <v>4</v>
      </c>
      <c r="B553" s="364" t="s">
        <v>5</v>
      </c>
      <c r="C553" s="365"/>
      <c r="D553" s="366" t="s">
        <v>21</v>
      </c>
      <c r="E553" s="366"/>
      <c r="F553" s="366"/>
      <c r="G553" s="367"/>
    </row>
    <row r="554" spans="1:7" ht="18.75">
      <c r="A554" s="350" t="s">
        <v>3</v>
      </c>
      <c r="B554" s="352" t="s">
        <v>6</v>
      </c>
      <c r="C554" s="354" t="s">
        <v>7</v>
      </c>
      <c r="D554" s="354" t="s">
        <v>8</v>
      </c>
      <c r="E554" s="356" t="s">
        <v>168</v>
      </c>
      <c r="F554" s="358" t="s">
        <v>12</v>
      </c>
      <c r="G554" s="359"/>
    </row>
    <row r="555" spans="1:7" ht="33.75" thickBot="1">
      <c r="A555" s="351"/>
      <c r="B555" s="353"/>
      <c r="C555" s="355"/>
      <c r="D555" s="355"/>
      <c r="E555" s="357"/>
      <c r="F555" s="144" t="s">
        <v>81</v>
      </c>
      <c r="G555" s="145" t="s">
        <v>80</v>
      </c>
    </row>
    <row r="556" spans="1:7" ht="20.25">
      <c r="A556" s="4">
        <v>6161</v>
      </c>
      <c r="B556" s="17" t="s">
        <v>20</v>
      </c>
      <c r="C556" s="5">
        <v>0.2465277777777778</v>
      </c>
      <c r="D556" s="5">
        <v>0.3638888888888889</v>
      </c>
      <c r="E556" s="146">
        <f>D556-C556</f>
        <v>0.11736111111111108</v>
      </c>
      <c r="F556" s="184">
        <f>E556</f>
        <v>0.11736111111111108</v>
      </c>
      <c r="G556" s="185"/>
    </row>
    <row r="557" spans="1:7" ht="39">
      <c r="A557" s="132"/>
      <c r="B557" s="30" t="s">
        <v>111</v>
      </c>
      <c r="C557" s="133">
        <f aca="true" t="shared" si="18" ref="C557:C562">D556</f>
        <v>0.3638888888888889</v>
      </c>
      <c r="D557" s="133">
        <v>0.5</v>
      </c>
      <c r="E557" s="209">
        <f aca="true" t="shared" si="19" ref="E557:E562">D557-C557</f>
        <v>0.13611111111111113</v>
      </c>
      <c r="F557" s="136"/>
      <c r="G557" s="137">
        <f>E557*0.5</f>
        <v>0.06805555555555556</v>
      </c>
    </row>
    <row r="558" spans="1:7" ht="20.25">
      <c r="A558" s="4">
        <v>6162</v>
      </c>
      <c r="B558" s="17" t="s">
        <v>19</v>
      </c>
      <c r="C558" s="5">
        <f t="shared" si="18"/>
        <v>0.5</v>
      </c>
      <c r="D558" s="5">
        <v>0.6159722222222223</v>
      </c>
      <c r="E558" s="146">
        <f t="shared" si="19"/>
        <v>0.11597222222222225</v>
      </c>
      <c r="F558" s="15">
        <f>E558</f>
        <v>0.11597222222222225</v>
      </c>
      <c r="G558" s="16"/>
    </row>
    <row r="559" spans="1:7" ht="20.25">
      <c r="A559" s="4"/>
      <c r="B559" s="27" t="s">
        <v>79</v>
      </c>
      <c r="C559" s="5">
        <f t="shared" si="18"/>
        <v>0.6159722222222223</v>
      </c>
      <c r="D559" s="5">
        <v>0.6451388888888888</v>
      </c>
      <c r="E559" s="146">
        <f t="shared" si="19"/>
        <v>0.029166666666666563</v>
      </c>
      <c r="F559" s="6"/>
      <c r="G559" s="7">
        <f>E559</f>
        <v>0.029166666666666563</v>
      </c>
    </row>
    <row r="560" spans="1:7" ht="20.25">
      <c r="A560" s="4">
        <v>6165</v>
      </c>
      <c r="B560" s="17" t="s">
        <v>49</v>
      </c>
      <c r="C560" s="5">
        <f t="shared" si="18"/>
        <v>0.6451388888888888</v>
      </c>
      <c r="D560" s="5">
        <v>0.84375</v>
      </c>
      <c r="E560" s="146">
        <f>D560-C560</f>
        <v>0.19861111111111118</v>
      </c>
      <c r="F560" s="15">
        <f>E560</f>
        <v>0.19861111111111118</v>
      </c>
      <c r="G560" s="16"/>
    </row>
    <row r="561" spans="1:7" ht="20.25">
      <c r="A561" s="4"/>
      <c r="B561" s="27" t="s">
        <v>79</v>
      </c>
      <c r="C561" s="5">
        <f t="shared" si="18"/>
        <v>0.84375</v>
      </c>
      <c r="D561" s="5">
        <v>0.15208333333333332</v>
      </c>
      <c r="E561" s="146">
        <f>D561+12-C561</f>
        <v>11.308333333333334</v>
      </c>
      <c r="F561" s="6"/>
      <c r="G561" s="7">
        <f>E561</f>
        <v>11.308333333333334</v>
      </c>
    </row>
    <row r="562" spans="1:7" ht="21" thickBot="1">
      <c r="A562" s="4">
        <v>6168</v>
      </c>
      <c r="B562" s="17" t="s">
        <v>48</v>
      </c>
      <c r="C562" s="5">
        <f t="shared" si="18"/>
        <v>0.15208333333333332</v>
      </c>
      <c r="D562" s="5">
        <v>0.34722222222222227</v>
      </c>
      <c r="E562" s="146">
        <f t="shared" si="19"/>
        <v>0.19513888888888895</v>
      </c>
      <c r="F562" s="15">
        <f>E562</f>
        <v>0.19513888888888895</v>
      </c>
      <c r="G562" s="16"/>
    </row>
    <row r="563" spans="1:7" ht="21" thickBot="1">
      <c r="A563" s="19"/>
      <c r="B563" s="18" t="s">
        <v>10</v>
      </c>
      <c r="C563" s="8"/>
      <c r="D563" s="8"/>
      <c r="E563" s="186" t="s">
        <v>265</v>
      </c>
      <c r="F563" s="9">
        <f>SUM(F556:F562)</f>
        <v>0.6270833333333334</v>
      </c>
      <c r="G563" s="10">
        <f>SUM(G556:G562)</f>
        <v>11.405555555555555</v>
      </c>
    </row>
    <row r="564" spans="1:7" ht="22.5">
      <c r="A564" s="183" t="s">
        <v>11</v>
      </c>
      <c r="B564" s="1"/>
      <c r="C564" s="1"/>
      <c r="D564" s="1"/>
      <c r="E564" s="187"/>
      <c r="F564" s="1"/>
      <c r="G564" s="1"/>
    </row>
    <row r="565" spans="1:7" ht="22.5">
      <c r="A565" s="1" t="s">
        <v>266</v>
      </c>
      <c r="B565" s="1"/>
      <c r="C565" s="1"/>
      <c r="D565" s="1"/>
      <c r="E565" s="1"/>
      <c r="F565" s="1"/>
      <c r="G565" s="1"/>
    </row>
    <row r="566" spans="1:7" ht="22.5">
      <c r="A566" s="1"/>
      <c r="B566" s="1"/>
      <c r="C566" s="1"/>
      <c r="D566" s="1"/>
      <c r="E566" s="1"/>
      <c r="F566" s="1"/>
      <c r="G566" s="1"/>
    </row>
    <row r="567" spans="1:7" ht="22.5">
      <c r="A567" s="1"/>
      <c r="B567" s="1"/>
      <c r="C567" s="1"/>
      <c r="D567" s="1"/>
      <c r="E567" s="1"/>
      <c r="F567" s="1"/>
      <c r="G567" s="1"/>
    </row>
    <row r="568" spans="1:7" ht="22.5">
      <c r="A568" s="1"/>
      <c r="B568" s="1"/>
      <c r="C568" s="1"/>
      <c r="D568" s="1"/>
      <c r="E568" s="1"/>
      <c r="F568" s="1"/>
      <c r="G568" s="1"/>
    </row>
    <row r="569" spans="1:7" ht="22.5">
      <c r="A569" s="285" t="s">
        <v>235</v>
      </c>
      <c r="B569" s="285"/>
      <c r="C569" s="285"/>
      <c r="D569" s="285"/>
      <c r="E569" s="285"/>
      <c r="F569" s="285"/>
      <c r="G569" s="285"/>
    </row>
    <row r="570" spans="1:7" ht="22.5">
      <c r="A570" s="286" t="s">
        <v>236</v>
      </c>
      <c r="B570" s="286"/>
      <c r="C570" s="286"/>
      <c r="D570" s="286"/>
      <c r="E570" s="286"/>
      <c r="F570" s="286"/>
      <c r="G570" s="286"/>
    </row>
    <row r="571" spans="1:7" ht="20.25">
      <c r="A571" s="343" t="s">
        <v>112</v>
      </c>
      <c r="B571" s="368"/>
      <c r="C571" s="368"/>
      <c r="D571" s="368"/>
      <c r="E571" s="368"/>
      <c r="F571" s="368"/>
      <c r="G571" s="368"/>
    </row>
    <row r="572" spans="1:7" ht="18.75">
      <c r="A572" s="293" t="s">
        <v>0</v>
      </c>
      <c r="B572" s="293"/>
      <c r="C572" s="293"/>
      <c r="D572" s="293"/>
      <c r="E572" s="293"/>
      <c r="F572" s="293"/>
      <c r="G572" s="293"/>
    </row>
    <row r="573" spans="1:7" ht="23.25" thickBot="1">
      <c r="A573" s="138"/>
      <c r="B573" s="138"/>
      <c r="C573" s="138"/>
      <c r="D573" s="138"/>
      <c r="E573" s="138"/>
      <c r="F573" s="138"/>
      <c r="G573" s="138"/>
    </row>
    <row r="574" spans="1:7" ht="18.75">
      <c r="A574" s="141">
        <v>1</v>
      </c>
      <c r="B574" s="369" t="s">
        <v>1</v>
      </c>
      <c r="C574" s="370"/>
      <c r="D574" s="371" t="s">
        <v>2</v>
      </c>
      <c r="E574" s="371"/>
      <c r="F574" s="371"/>
      <c r="G574" s="372"/>
    </row>
    <row r="575" spans="1:7" ht="18.75">
      <c r="A575" s="142">
        <v>2</v>
      </c>
      <c r="B575" s="360" t="s">
        <v>84</v>
      </c>
      <c r="C575" s="361"/>
      <c r="D575" s="362" t="s">
        <v>237</v>
      </c>
      <c r="E575" s="362"/>
      <c r="F575" s="362"/>
      <c r="G575" s="363"/>
    </row>
    <row r="576" spans="1:7" ht="18.75">
      <c r="A576" s="142">
        <v>3</v>
      </c>
      <c r="B576" s="360" t="s">
        <v>4</v>
      </c>
      <c r="C576" s="361"/>
      <c r="D576" s="362" t="s">
        <v>238</v>
      </c>
      <c r="E576" s="362"/>
      <c r="F576" s="362"/>
      <c r="G576" s="363"/>
    </row>
    <row r="577" spans="1:7" ht="19.5" thickBot="1">
      <c r="A577" s="143">
        <v>4</v>
      </c>
      <c r="B577" s="364" t="s">
        <v>5</v>
      </c>
      <c r="C577" s="365"/>
      <c r="D577" s="366" t="s">
        <v>21</v>
      </c>
      <c r="E577" s="366"/>
      <c r="F577" s="366"/>
      <c r="G577" s="367"/>
    </row>
    <row r="578" spans="1:7" ht="21" thickBot="1">
      <c r="A578" s="419"/>
      <c r="B578" s="420"/>
      <c r="C578" s="420"/>
      <c r="D578" s="420"/>
      <c r="E578" s="420"/>
      <c r="F578" s="420"/>
      <c r="G578" s="421"/>
    </row>
    <row r="579" spans="1:7" ht="18.75">
      <c r="A579" s="350" t="s">
        <v>3</v>
      </c>
      <c r="B579" s="422" t="s">
        <v>6</v>
      </c>
      <c r="C579" s="423" t="s">
        <v>7</v>
      </c>
      <c r="D579" s="423" t="s">
        <v>8</v>
      </c>
      <c r="E579" s="424" t="s">
        <v>168</v>
      </c>
      <c r="F579" s="425" t="s">
        <v>12</v>
      </c>
      <c r="G579" s="426"/>
    </row>
    <row r="580" spans="1:7" ht="33.75" thickBot="1">
      <c r="A580" s="351"/>
      <c r="B580" s="353"/>
      <c r="C580" s="355"/>
      <c r="D580" s="355"/>
      <c r="E580" s="357"/>
      <c r="F580" s="144" t="s">
        <v>81</v>
      </c>
      <c r="G580" s="145" t="s">
        <v>80</v>
      </c>
    </row>
    <row r="581" spans="1:7" ht="20.25">
      <c r="A581" s="4">
        <v>6836</v>
      </c>
      <c r="B581" s="17" t="s">
        <v>15</v>
      </c>
      <c r="C581" s="5">
        <v>0.7180555555555556</v>
      </c>
      <c r="D581" s="5">
        <v>0.8416666666666667</v>
      </c>
      <c r="E581" s="146">
        <f>D581-C581</f>
        <v>0.12361111111111112</v>
      </c>
      <c r="F581" s="15">
        <f>E581</f>
        <v>0.12361111111111112</v>
      </c>
      <c r="G581" s="16"/>
    </row>
    <row r="582" spans="1:7" ht="20.25">
      <c r="A582" s="4"/>
      <c r="B582" s="27" t="s">
        <v>79</v>
      </c>
      <c r="C582" s="5">
        <f>D581</f>
        <v>0.8416666666666667</v>
      </c>
      <c r="D582" s="5">
        <v>0.1625</v>
      </c>
      <c r="E582" s="146">
        <f>D582+12-C582</f>
        <v>11.320833333333333</v>
      </c>
      <c r="F582" s="6"/>
      <c r="G582" s="7">
        <f>E582</f>
        <v>11.320833333333333</v>
      </c>
    </row>
    <row r="583" spans="1:7" ht="21" thickBot="1">
      <c r="A583" s="4">
        <v>6835</v>
      </c>
      <c r="B583" s="17" t="s">
        <v>16</v>
      </c>
      <c r="C583" s="5">
        <f>D582</f>
        <v>0.1625</v>
      </c>
      <c r="D583" s="5">
        <v>0.28541666666666665</v>
      </c>
      <c r="E583" s="146">
        <f>D583-C583</f>
        <v>0.12291666666666665</v>
      </c>
      <c r="F583" s="15">
        <f>E583</f>
        <v>0.12291666666666665</v>
      </c>
      <c r="G583" s="16"/>
    </row>
    <row r="584" spans="1:7" ht="21" thickBot="1">
      <c r="A584" s="19"/>
      <c r="B584" s="18" t="s">
        <v>10</v>
      </c>
      <c r="C584" s="8"/>
      <c r="D584" s="8"/>
      <c r="E584" s="182">
        <f>D583+12-C581</f>
        <v>11.567361111111111</v>
      </c>
      <c r="F584" s="9">
        <f>SUM(F581:F583)</f>
        <v>0.24652777777777776</v>
      </c>
      <c r="G584" s="10">
        <f>SUM(G581:G583)</f>
        <v>11.320833333333333</v>
      </c>
    </row>
    <row r="585" spans="1:7" ht="22.5">
      <c r="A585" s="183" t="s">
        <v>11</v>
      </c>
      <c r="B585" s="1"/>
      <c r="C585" s="1"/>
      <c r="D585" s="1"/>
      <c r="E585" s="1"/>
      <c r="F585" s="1"/>
      <c r="G585" s="1"/>
    </row>
    <row r="586" spans="1:7" ht="22.5">
      <c r="A586" s="1" t="s">
        <v>239</v>
      </c>
      <c r="B586" s="1"/>
      <c r="C586" s="1"/>
      <c r="D586" s="1"/>
      <c r="E586" s="1"/>
      <c r="F586" s="1"/>
      <c r="G586" s="1"/>
    </row>
    <row r="588" spans="1:7" ht="20.25">
      <c r="A588" s="177" t="s">
        <v>240</v>
      </c>
      <c r="B588" s="178"/>
      <c r="C588" s="178"/>
      <c r="D588" s="178"/>
      <c r="E588" s="178"/>
      <c r="F588" s="178"/>
      <c r="G588" s="178"/>
    </row>
    <row r="589" spans="1:7" ht="20.25">
      <c r="A589" s="179"/>
      <c r="B589" s="180"/>
      <c r="C589" s="180"/>
      <c r="D589" s="180"/>
      <c r="E589" s="180"/>
      <c r="F589" s="180"/>
      <c r="G589" s="180"/>
    </row>
    <row r="590" spans="1:7" ht="22.5">
      <c r="A590" s="432" t="s">
        <v>241</v>
      </c>
      <c r="B590" s="432"/>
      <c r="C590" s="432"/>
      <c r="D590" s="432"/>
      <c r="E590" s="432"/>
      <c r="F590" s="432"/>
      <c r="G590" s="432"/>
    </row>
    <row r="591" spans="1:7" ht="22.5">
      <c r="A591" s="286" t="s">
        <v>242</v>
      </c>
      <c r="B591" s="286"/>
      <c r="C591" s="286"/>
      <c r="D591" s="286"/>
      <c r="E591" s="286"/>
      <c r="F591" s="286"/>
      <c r="G591" s="286"/>
    </row>
    <row r="592" spans="1:7" ht="20.25">
      <c r="A592" s="343" t="s">
        <v>112</v>
      </c>
      <c r="B592" s="368"/>
      <c r="C592" s="368"/>
      <c r="D592" s="368"/>
      <c r="E592" s="368"/>
      <c r="F592" s="368"/>
      <c r="G592" s="368"/>
    </row>
    <row r="593" spans="1:7" ht="18.75">
      <c r="A593" s="293" t="s">
        <v>0</v>
      </c>
      <c r="B593" s="293"/>
      <c r="C593" s="293"/>
      <c r="D593" s="293"/>
      <c r="E593" s="293"/>
      <c r="F593" s="293"/>
      <c r="G593" s="293"/>
    </row>
    <row r="594" spans="1:7" ht="22.5" thickBot="1">
      <c r="A594" s="13"/>
      <c r="B594" s="13"/>
      <c r="C594" s="13"/>
      <c r="D594" s="13"/>
      <c r="E594" s="13"/>
      <c r="F594" s="13"/>
      <c r="G594" s="13"/>
    </row>
    <row r="595" spans="1:7" ht="18.75">
      <c r="A595" s="141">
        <v>1</v>
      </c>
      <c r="B595" s="369" t="s">
        <v>1</v>
      </c>
      <c r="C595" s="370"/>
      <c r="D595" s="371" t="s">
        <v>2</v>
      </c>
      <c r="E595" s="371"/>
      <c r="F595" s="371"/>
      <c r="G595" s="372"/>
    </row>
    <row r="596" spans="1:7" ht="18.75">
      <c r="A596" s="142">
        <v>2</v>
      </c>
      <c r="B596" s="360" t="s">
        <v>84</v>
      </c>
      <c r="C596" s="361"/>
      <c r="D596" s="362" t="s">
        <v>243</v>
      </c>
      <c r="E596" s="362"/>
      <c r="F596" s="362"/>
      <c r="G596" s="363"/>
    </row>
    <row r="597" spans="1:7" ht="18.75">
      <c r="A597" s="142">
        <v>3</v>
      </c>
      <c r="B597" s="360" t="s">
        <v>4</v>
      </c>
      <c r="C597" s="361"/>
      <c r="D597" s="362" t="s">
        <v>244</v>
      </c>
      <c r="E597" s="362"/>
      <c r="F597" s="362"/>
      <c r="G597" s="363"/>
    </row>
    <row r="598" spans="1:7" ht="19.5" thickBot="1">
      <c r="A598" s="143">
        <v>4</v>
      </c>
      <c r="B598" s="364" t="s">
        <v>5</v>
      </c>
      <c r="C598" s="365"/>
      <c r="D598" s="366" t="s">
        <v>21</v>
      </c>
      <c r="E598" s="366"/>
      <c r="F598" s="366"/>
      <c r="G598" s="367"/>
    </row>
    <row r="599" spans="1:7" ht="21" thickBot="1">
      <c r="A599" s="25"/>
      <c r="B599" s="188"/>
      <c r="C599" s="188"/>
      <c r="D599" s="25"/>
      <c r="E599" s="25"/>
      <c r="F599" s="25"/>
      <c r="G599" s="25"/>
    </row>
    <row r="600" spans="1:7" ht="20.25">
      <c r="A600" s="435" t="s">
        <v>245</v>
      </c>
      <c r="B600" s="437" t="s">
        <v>6</v>
      </c>
      <c r="C600" s="437" t="s">
        <v>7</v>
      </c>
      <c r="D600" s="437" t="s">
        <v>8</v>
      </c>
      <c r="E600" s="439" t="s">
        <v>168</v>
      </c>
      <c r="F600" s="435" t="s">
        <v>12</v>
      </c>
      <c r="G600" s="441"/>
    </row>
    <row r="601" spans="1:7" ht="29.25" thickBot="1">
      <c r="A601" s="436"/>
      <c r="B601" s="438"/>
      <c r="C601" s="438"/>
      <c r="D601" s="438"/>
      <c r="E601" s="440"/>
      <c r="F601" s="153" t="s">
        <v>81</v>
      </c>
      <c r="G601" s="154" t="s">
        <v>80</v>
      </c>
    </row>
    <row r="602" spans="1:7" ht="20.25">
      <c r="A602" s="189">
        <v>6943</v>
      </c>
      <c r="B602" s="190" t="s">
        <v>63</v>
      </c>
      <c r="C602" s="5">
        <v>0.29097222222222224</v>
      </c>
      <c r="D602" s="5">
        <v>0.42569444444444443</v>
      </c>
      <c r="E602" s="20">
        <f aca="true" t="shared" si="20" ref="E602:E608">D602-C602</f>
        <v>0.1347222222222222</v>
      </c>
      <c r="F602" s="21">
        <f>E602</f>
        <v>0.1347222222222222</v>
      </c>
      <c r="G602" s="22"/>
    </row>
    <row r="603" spans="1:7" ht="20.25">
      <c r="A603" s="191"/>
      <c r="B603" s="27" t="s">
        <v>79</v>
      </c>
      <c r="C603" s="5">
        <f aca="true" t="shared" si="21" ref="C603:C609">D602</f>
        <v>0.42569444444444443</v>
      </c>
      <c r="D603" s="5">
        <v>0.4791666666666667</v>
      </c>
      <c r="E603" s="146">
        <f t="shared" si="20"/>
        <v>0.053472222222222254</v>
      </c>
      <c r="F603" s="6"/>
      <c r="G603" s="7">
        <f>E603</f>
        <v>0.053472222222222254</v>
      </c>
    </row>
    <row r="604" spans="1:7" ht="20.25">
      <c r="A604" s="191" t="s">
        <v>246</v>
      </c>
      <c r="B604" s="192" t="s">
        <v>65</v>
      </c>
      <c r="C604" s="5">
        <f t="shared" si="21"/>
        <v>0.4791666666666667</v>
      </c>
      <c r="D604" s="5">
        <v>0.6069444444444444</v>
      </c>
      <c r="E604" s="146">
        <f t="shared" si="20"/>
        <v>0.1277777777777777</v>
      </c>
      <c r="F604" s="6">
        <f>E604</f>
        <v>0.1277777777777777</v>
      </c>
      <c r="G604" s="193"/>
    </row>
    <row r="605" spans="1:7" ht="39">
      <c r="A605" s="191" t="s">
        <v>247</v>
      </c>
      <c r="B605" s="27" t="s">
        <v>248</v>
      </c>
      <c r="C605" s="5">
        <f>D604</f>
        <v>0.6069444444444444</v>
      </c>
      <c r="D605" s="5">
        <v>0.6486111111111111</v>
      </c>
      <c r="E605" s="146">
        <f t="shared" si="20"/>
        <v>0.04166666666666674</v>
      </c>
      <c r="F605" s="6"/>
      <c r="G605" s="193">
        <f>E605*0.5</f>
        <v>0.02083333333333337</v>
      </c>
    </row>
    <row r="606" spans="1:7" ht="20.25">
      <c r="A606" s="191" t="s">
        <v>247</v>
      </c>
      <c r="B606" s="27" t="s">
        <v>79</v>
      </c>
      <c r="C606" s="5">
        <f>D605</f>
        <v>0.6486111111111111</v>
      </c>
      <c r="D606" s="5">
        <v>0.75</v>
      </c>
      <c r="E606" s="146">
        <f t="shared" si="20"/>
        <v>0.10138888888888886</v>
      </c>
      <c r="F606" s="6"/>
      <c r="G606" s="7">
        <f>E606</f>
        <v>0.10138888888888886</v>
      </c>
    </row>
    <row r="607" spans="1:7" ht="20.25">
      <c r="A607" s="191" t="s">
        <v>249</v>
      </c>
      <c r="B607" s="192" t="s">
        <v>66</v>
      </c>
      <c r="C607" s="5">
        <f>D606</f>
        <v>0.75</v>
      </c>
      <c r="D607" s="5">
        <v>0.9541666666666666</v>
      </c>
      <c r="E607" s="146">
        <f t="shared" si="20"/>
        <v>0.2041666666666666</v>
      </c>
      <c r="F607" s="6">
        <f>E607</f>
        <v>0.2041666666666666</v>
      </c>
      <c r="G607" s="7"/>
    </row>
    <row r="608" spans="1:7" ht="20.25">
      <c r="A608" s="191"/>
      <c r="B608" s="27" t="s">
        <v>79</v>
      </c>
      <c r="C608" s="5">
        <f t="shared" si="21"/>
        <v>0.9541666666666666</v>
      </c>
      <c r="D608" s="5">
        <v>0.9652777777777778</v>
      </c>
      <c r="E608" s="146">
        <f t="shared" si="20"/>
        <v>0.011111111111111183</v>
      </c>
      <c r="F608" s="6"/>
      <c r="G608" s="7">
        <f>E608</f>
        <v>0.011111111111111183</v>
      </c>
    </row>
    <row r="609" spans="1:7" ht="21" thickBot="1">
      <c r="A609" s="191">
        <v>6946</v>
      </c>
      <c r="B609" s="192" t="s">
        <v>64</v>
      </c>
      <c r="C609" s="5">
        <f t="shared" si="21"/>
        <v>0.9652777777777778</v>
      </c>
      <c r="D609" s="5">
        <v>0.09513888888888888</v>
      </c>
      <c r="E609" s="146">
        <f>D609+12-C609</f>
        <v>11.12986111111111</v>
      </c>
      <c r="F609" s="194">
        <f>E609</f>
        <v>11.12986111111111</v>
      </c>
      <c r="G609" s="195"/>
    </row>
    <row r="610" spans="1:7" ht="21" thickBot="1">
      <c r="A610" s="196"/>
      <c r="B610" s="197" t="s">
        <v>10</v>
      </c>
      <c r="C610" s="8"/>
      <c r="D610" s="8"/>
      <c r="E610" s="198">
        <f>F610+G610</f>
        <v>11.783333333333331</v>
      </c>
      <c r="F610" s="9">
        <f>SUM(F602:F609)</f>
        <v>11.596527777777776</v>
      </c>
      <c r="G610" s="10">
        <f>SUM(G602:G609)</f>
        <v>0.18680555555555567</v>
      </c>
    </row>
    <row r="611" spans="1:7" ht="22.5">
      <c r="A611" s="183" t="s">
        <v>11</v>
      </c>
      <c r="B611" s="199"/>
      <c r="C611" s="199"/>
      <c r="D611" s="199"/>
      <c r="E611" s="1"/>
      <c r="F611" s="1"/>
      <c r="G611" s="1"/>
    </row>
    <row r="612" spans="1:7" ht="22.5">
      <c r="A612" s="1" t="s">
        <v>267</v>
      </c>
      <c r="B612" s="199"/>
      <c r="C612" s="199"/>
      <c r="D612" s="199"/>
      <c r="E612" s="1"/>
      <c r="F612" s="1"/>
      <c r="G612" s="1"/>
    </row>
    <row r="613" spans="1:7" ht="22.5">
      <c r="A613" s="1"/>
      <c r="B613" s="199"/>
      <c r="C613" s="199"/>
      <c r="D613" s="199"/>
      <c r="E613" s="1"/>
      <c r="F613" s="1"/>
      <c r="G613" s="1"/>
    </row>
    <row r="614" spans="1:7" ht="22.5">
      <c r="A614" s="1"/>
      <c r="B614" s="199"/>
      <c r="C614" s="199"/>
      <c r="D614" s="199"/>
      <c r="E614" s="1"/>
      <c r="F614" s="1"/>
      <c r="G614" s="1"/>
    </row>
    <row r="615" spans="1:7" ht="22.5">
      <c r="A615" s="432" t="s">
        <v>250</v>
      </c>
      <c r="B615" s="432"/>
      <c r="C615" s="432"/>
      <c r="D615" s="432"/>
      <c r="E615" s="432"/>
      <c r="F615" s="432"/>
      <c r="G615" s="432"/>
    </row>
    <row r="616" spans="1:7" ht="22.5">
      <c r="A616" s="286" t="s">
        <v>251</v>
      </c>
      <c r="B616" s="286"/>
      <c r="C616" s="286"/>
      <c r="D616" s="286"/>
      <c r="E616" s="286"/>
      <c r="F616" s="286"/>
      <c r="G616" s="286"/>
    </row>
    <row r="617" spans="1:7" ht="22.5">
      <c r="A617" s="285" t="s">
        <v>252</v>
      </c>
      <c r="B617" s="285"/>
      <c r="C617" s="285"/>
      <c r="D617" s="285"/>
      <c r="E617" s="285"/>
      <c r="F617" s="285"/>
      <c r="G617" s="285"/>
    </row>
    <row r="618" spans="1:7" ht="18.75">
      <c r="A618" s="293" t="s">
        <v>0</v>
      </c>
      <c r="B618" s="293"/>
      <c r="C618" s="293"/>
      <c r="D618" s="293"/>
      <c r="E618" s="293"/>
      <c r="F618" s="293"/>
      <c r="G618" s="293"/>
    </row>
    <row r="619" spans="1:7" ht="22.5" thickBot="1">
      <c r="A619" s="13"/>
      <c r="B619" s="13"/>
      <c r="C619" s="13"/>
      <c r="D619" s="13"/>
      <c r="E619" s="13"/>
      <c r="F619" s="13"/>
      <c r="G619" s="13"/>
    </row>
    <row r="620" spans="1:7" ht="18.75">
      <c r="A620" s="200">
        <v>1</v>
      </c>
      <c r="B620" s="345" t="s">
        <v>1</v>
      </c>
      <c r="C620" s="433"/>
      <c r="D620" s="434" t="s">
        <v>2</v>
      </c>
      <c r="E620" s="348"/>
      <c r="F620" s="348"/>
      <c r="G620" s="349"/>
    </row>
    <row r="621" spans="1:7" ht="18.75">
      <c r="A621" s="201">
        <v>2</v>
      </c>
      <c r="B621" s="328" t="s">
        <v>3</v>
      </c>
      <c r="C621" s="428"/>
      <c r="D621" s="429" t="s">
        <v>253</v>
      </c>
      <c r="E621" s="331"/>
      <c r="F621" s="331"/>
      <c r="G621" s="332"/>
    </row>
    <row r="622" spans="1:7" ht="18.75">
      <c r="A622" s="201">
        <v>3</v>
      </c>
      <c r="B622" s="328" t="s">
        <v>4</v>
      </c>
      <c r="C622" s="428"/>
      <c r="D622" s="429" t="s">
        <v>254</v>
      </c>
      <c r="E622" s="331"/>
      <c r="F622" s="331"/>
      <c r="G622" s="332"/>
    </row>
    <row r="623" spans="1:7" ht="19.5" thickBot="1">
      <c r="A623" s="202">
        <v>4</v>
      </c>
      <c r="B623" s="338" t="s">
        <v>5</v>
      </c>
      <c r="C623" s="430"/>
      <c r="D623" s="431" t="s">
        <v>60</v>
      </c>
      <c r="E623" s="341"/>
      <c r="F623" s="341"/>
      <c r="G623" s="342"/>
    </row>
    <row r="624" spans="1:7" ht="21" thickBot="1">
      <c r="A624" s="25"/>
      <c r="B624" s="188"/>
      <c r="C624" s="188"/>
      <c r="D624" s="25"/>
      <c r="E624" s="25"/>
      <c r="F624" s="25"/>
      <c r="G624" s="25"/>
    </row>
    <row r="625" spans="1:7" ht="18.75">
      <c r="A625" s="294" t="s">
        <v>245</v>
      </c>
      <c r="B625" s="295" t="s">
        <v>6</v>
      </c>
      <c r="C625" s="295" t="s">
        <v>7</v>
      </c>
      <c r="D625" s="295" t="s">
        <v>8</v>
      </c>
      <c r="E625" s="296" t="s">
        <v>255</v>
      </c>
      <c r="F625" s="298" t="s">
        <v>12</v>
      </c>
      <c r="G625" s="299"/>
    </row>
    <row r="626" spans="1:7" ht="19.5" thickBot="1">
      <c r="A626" s="270"/>
      <c r="B626" s="272"/>
      <c r="C626" s="272"/>
      <c r="D626" s="272"/>
      <c r="E626" s="297"/>
      <c r="F626" s="203" t="s">
        <v>256</v>
      </c>
      <c r="G626" s="204" t="s">
        <v>257</v>
      </c>
    </row>
    <row r="627" spans="1:7" ht="20.25">
      <c r="A627" s="191">
        <v>6163</v>
      </c>
      <c r="B627" s="192" t="s">
        <v>258</v>
      </c>
      <c r="C627" s="5">
        <v>0.55625</v>
      </c>
      <c r="D627" s="5">
        <v>0.638888888888889</v>
      </c>
      <c r="E627" s="146">
        <f>D627-C627</f>
        <v>0.08263888888888893</v>
      </c>
      <c r="F627" s="184">
        <f>E627</f>
        <v>0.08263888888888893</v>
      </c>
      <c r="G627" s="185"/>
    </row>
    <row r="628" spans="1:7" ht="20.25">
      <c r="A628" s="191"/>
      <c r="B628" s="27" t="s">
        <v>79</v>
      </c>
      <c r="C628" s="5">
        <f>D627</f>
        <v>0.638888888888889</v>
      </c>
      <c r="D628" s="5">
        <v>0.6597222222222222</v>
      </c>
      <c r="E628" s="146">
        <f>D628-C628</f>
        <v>0.02083333333333326</v>
      </c>
      <c r="F628" s="6"/>
      <c r="G628" s="7">
        <f>E628</f>
        <v>0.02083333333333326</v>
      </c>
    </row>
    <row r="629" spans="1:7" ht="21" thickBot="1">
      <c r="A629" s="191">
        <v>6164</v>
      </c>
      <c r="B629" s="192" t="s">
        <v>259</v>
      </c>
      <c r="C629" s="5">
        <f>D628</f>
        <v>0.6597222222222222</v>
      </c>
      <c r="D629" s="5">
        <v>0.748611111111111</v>
      </c>
      <c r="E629" s="146">
        <f>D629-C629</f>
        <v>0.0888888888888888</v>
      </c>
      <c r="F629" s="6">
        <f>E629</f>
        <v>0.0888888888888888</v>
      </c>
      <c r="G629" s="193"/>
    </row>
    <row r="630" spans="1:7" ht="21" thickBot="1">
      <c r="A630" s="196"/>
      <c r="B630" s="197" t="s">
        <v>10</v>
      </c>
      <c r="C630" s="8"/>
      <c r="D630" s="8"/>
      <c r="E630" s="198">
        <f>D629-C627</f>
        <v>0.19236111111111098</v>
      </c>
      <c r="F630" s="9">
        <f>SUM(F627:F629)</f>
        <v>0.17152777777777772</v>
      </c>
      <c r="G630" s="10">
        <f>SUM(G627:G629)</f>
        <v>0.02083333333333326</v>
      </c>
    </row>
    <row r="631" spans="1:7" ht="22.5">
      <c r="A631" s="183" t="s">
        <v>11</v>
      </c>
      <c r="B631" s="199"/>
      <c r="C631" s="199"/>
      <c r="D631" s="199"/>
      <c r="E631" s="1"/>
      <c r="F631" s="1"/>
      <c r="G631" s="1"/>
    </row>
    <row r="632" spans="1:7" ht="22.5">
      <c r="A632" s="1" t="s">
        <v>260</v>
      </c>
      <c r="B632" s="199"/>
      <c r="C632" s="199"/>
      <c r="D632" s="199"/>
      <c r="E632" s="1"/>
      <c r="F632" s="1"/>
      <c r="G632" s="1"/>
    </row>
  </sheetData>
  <sheetProtection/>
  <mergeCells count="492">
    <mergeCell ref="A625:A626"/>
    <mergeCell ref="B625:B626"/>
    <mergeCell ref="C625:C626"/>
    <mergeCell ref="D625:D626"/>
    <mergeCell ref="E625:E626"/>
    <mergeCell ref="F625:G625"/>
    <mergeCell ref="B621:C621"/>
    <mergeCell ref="D621:G621"/>
    <mergeCell ref="B622:C622"/>
    <mergeCell ref="D622:G622"/>
    <mergeCell ref="B623:C623"/>
    <mergeCell ref="D623:G623"/>
    <mergeCell ref="A615:G615"/>
    <mergeCell ref="A616:G616"/>
    <mergeCell ref="A617:G617"/>
    <mergeCell ref="A618:G618"/>
    <mergeCell ref="B620:C620"/>
    <mergeCell ref="D620:G620"/>
    <mergeCell ref="A600:A601"/>
    <mergeCell ref="B600:B601"/>
    <mergeCell ref="C600:C601"/>
    <mergeCell ref="D600:D601"/>
    <mergeCell ref="E600:E601"/>
    <mergeCell ref="F600:G600"/>
    <mergeCell ref="B596:C596"/>
    <mergeCell ref="D596:G596"/>
    <mergeCell ref="B597:C597"/>
    <mergeCell ref="D597:G597"/>
    <mergeCell ref="B598:C598"/>
    <mergeCell ref="D598:G598"/>
    <mergeCell ref="A590:G590"/>
    <mergeCell ref="A591:G591"/>
    <mergeCell ref="A592:G592"/>
    <mergeCell ref="A593:G593"/>
    <mergeCell ref="B595:C595"/>
    <mergeCell ref="D595:G595"/>
    <mergeCell ref="A578:G578"/>
    <mergeCell ref="A579:A580"/>
    <mergeCell ref="B579:B580"/>
    <mergeCell ref="C579:C580"/>
    <mergeCell ref="D579:D580"/>
    <mergeCell ref="E579:E580"/>
    <mergeCell ref="F579:G579"/>
    <mergeCell ref="B575:C575"/>
    <mergeCell ref="D575:G575"/>
    <mergeCell ref="B576:C576"/>
    <mergeCell ref="D576:G576"/>
    <mergeCell ref="B577:C577"/>
    <mergeCell ref="D577:G577"/>
    <mergeCell ref="A569:G569"/>
    <mergeCell ref="A570:G570"/>
    <mergeCell ref="A571:G571"/>
    <mergeCell ref="A572:G572"/>
    <mergeCell ref="B574:C574"/>
    <mergeCell ref="D574:G574"/>
    <mergeCell ref="A554:A555"/>
    <mergeCell ref="B554:B555"/>
    <mergeCell ref="C554:C555"/>
    <mergeCell ref="D554:D555"/>
    <mergeCell ref="E554:E555"/>
    <mergeCell ref="F554:G554"/>
    <mergeCell ref="B551:C551"/>
    <mergeCell ref="D551:G551"/>
    <mergeCell ref="B552:C552"/>
    <mergeCell ref="D552:G552"/>
    <mergeCell ref="B553:C553"/>
    <mergeCell ref="D553:G553"/>
    <mergeCell ref="A545:G545"/>
    <mergeCell ref="A546:G546"/>
    <mergeCell ref="A547:G547"/>
    <mergeCell ref="A548:G548"/>
    <mergeCell ref="B550:C550"/>
    <mergeCell ref="D550:G550"/>
    <mergeCell ref="A528:A529"/>
    <mergeCell ref="B528:B529"/>
    <mergeCell ref="C528:C529"/>
    <mergeCell ref="D528:D529"/>
    <mergeCell ref="E528:E529"/>
    <mergeCell ref="F528:G528"/>
    <mergeCell ref="B525:C525"/>
    <mergeCell ref="D525:G525"/>
    <mergeCell ref="B526:C526"/>
    <mergeCell ref="D526:G526"/>
    <mergeCell ref="B527:C527"/>
    <mergeCell ref="D527:G527"/>
    <mergeCell ref="A519:G519"/>
    <mergeCell ref="A520:G520"/>
    <mergeCell ref="A521:G521"/>
    <mergeCell ref="A522:G522"/>
    <mergeCell ref="B524:C524"/>
    <mergeCell ref="D524:G524"/>
    <mergeCell ref="A501:A502"/>
    <mergeCell ref="B501:B502"/>
    <mergeCell ref="C501:C502"/>
    <mergeCell ref="D501:D502"/>
    <mergeCell ref="E501:E502"/>
    <mergeCell ref="F501:G501"/>
    <mergeCell ref="B498:C498"/>
    <mergeCell ref="D498:G498"/>
    <mergeCell ref="B499:C499"/>
    <mergeCell ref="D499:G499"/>
    <mergeCell ref="B500:C500"/>
    <mergeCell ref="D500:G500"/>
    <mergeCell ref="A492:G492"/>
    <mergeCell ref="A493:G493"/>
    <mergeCell ref="A494:G494"/>
    <mergeCell ref="A495:G495"/>
    <mergeCell ref="B497:C497"/>
    <mergeCell ref="D497:G497"/>
    <mergeCell ref="A465:A466"/>
    <mergeCell ref="B465:B466"/>
    <mergeCell ref="C465:C466"/>
    <mergeCell ref="D465:D466"/>
    <mergeCell ref="E465:E466"/>
    <mergeCell ref="F465:G465"/>
    <mergeCell ref="B462:C462"/>
    <mergeCell ref="D462:G462"/>
    <mergeCell ref="B463:C463"/>
    <mergeCell ref="D463:G463"/>
    <mergeCell ref="B464:C464"/>
    <mergeCell ref="D464:G464"/>
    <mergeCell ref="A453:G453"/>
    <mergeCell ref="A457:G457"/>
    <mergeCell ref="A458:G458"/>
    <mergeCell ref="A459:G459"/>
    <mergeCell ref="A460:G460"/>
    <mergeCell ref="B461:C461"/>
    <mergeCell ref="D461:G461"/>
    <mergeCell ref="A444:A445"/>
    <mergeCell ref="B444:B445"/>
    <mergeCell ref="C444:C445"/>
    <mergeCell ref="D444:D445"/>
    <mergeCell ref="E444:E445"/>
    <mergeCell ref="F444:G444"/>
    <mergeCell ref="B441:C441"/>
    <mergeCell ref="D441:G441"/>
    <mergeCell ref="B442:C442"/>
    <mergeCell ref="D442:G442"/>
    <mergeCell ref="B443:C443"/>
    <mergeCell ref="D443:G443"/>
    <mergeCell ref="A436:G436"/>
    <mergeCell ref="A437:G437"/>
    <mergeCell ref="A438:G438"/>
    <mergeCell ref="A439:G439"/>
    <mergeCell ref="B440:C440"/>
    <mergeCell ref="D440:G440"/>
    <mergeCell ref="A425:A426"/>
    <mergeCell ref="B425:B426"/>
    <mergeCell ref="C425:C426"/>
    <mergeCell ref="D425:D426"/>
    <mergeCell ref="E425:E426"/>
    <mergeCell ref="F425:G425"/>
    <mergeCell ref="B422:C422"/>
    <mergeCell ref="D422:G422"/>
    <mergeCell ref="B423:C423"/>
    <mergeCell ref="D423:G423"/>
    <mergeCell ref="B424:C424"/>
    <mergeCell ref="D424:G424"/>
    <mergeCell ref="A417:G417"/>
    <mergeCell ref="A418:G418"/>
    <mergeCell ref="A419:G419"/>
    <mergeCell ref="A420:G420"/>
    <mergeCell ref="B421:C421"/>
    <mergeCell ref="D421:G421"/>
    <mergeCell ref="A399:A400"/>
    <mergeCell ref="B399:B400"/>
    <mergeCell ref="C399:C400"/>
    <mergeCell ref="D399:D400"/>
    <mergeCell ref="E399:E400"/>
    <mergeCell ref="F399:G399"/>
    <mergeCell ref="B396:C396"/>
    <mergeCell ref="D396:G396"/>
    <mergeCell ref="B397:C397"/>
    <mergeCell ref="D397:G397"/>
    <mergeCell ref="B398:C398"/>
    <mergeCell ref="D398:G398"/>
    <mergeCell ref="A391:G391"/>
    <mergeCell ref="A392:G392"/>
    <mergeCell ref="A393:G393"/>
    <mergeCell ref="A394:G394"/>
    <mergeCell ref="B395:C395"/>
    <mergeCell ref="D395:G395"/>
    <mergeCell ref="A369:A370"/>
    <mergeCell ref="B369:B370"/>
    <mergeCell ref="C369:C370"/>
    <mergeCell ref="D369:D370"/>
    <mergeCell ref="E369:E370"/>
    <mergeCell ref="F369:G369"/>
    <mergeCell ref="B366:C366"/>
    <mergeCell ref="D366:G366"/>
    <mergeCell ref="B367:C367"/>
    <mergeCell ref="D367:G367"/>
    <mergeCell ref="B368:C368"/>
    <mergeCell ref="D368:G368"/>
    <mergeCell ref="A360:G360"/>
    <mergeCell ref="A361:G361"/>
    <mergeCell ref="A362:G362"/>
    <mergeCell ref="A363:G363"/>
    <mergeCell ref="B365:C365"/>
    <mergeCell ref="D365:G365"/>
    <mergeCell ref="A345:A346"/>
    <mergeCell ref="B345:B346"/>
    <mergeCell ref="C345:C346"/>
    <mergeCell ref="D345:D346"/>
    <mergeCell ref="E345:E346"/>
    <mergeCell ref="F345:G345"/>
    <mergeCell ref="B342:C342"/>
    <mergeCell ref="D342:G342"/>
    <mergeCell ref="B343:C343"/>
    <mergeCell ref="D343:G343"/>
    <mergeCell ref="B344:C344"/>
    <mergeCell ref="D344:G344"/>
    <mergeCell ref="A336:G336"/>
    <mergeCell ref="A337:G337"/>
    <mergeCell ref="A338:G338"/>
    <mergeCell ref="A339:G339"/>
    <mergeCell ref="B341:C341"/>
    <mergeCell ref="D341:G341"/>
    <mergeCell ref="A321:A322"/>
    <mergeCell ref="B321:B322"/>
    <mergeCell ref="C321:C322"/>
    <mergeCell ref="D321:D322"/>
    <mergeCell ref="E321:E322"/>
    <mergeCell ref="F321:G321"/>
    <mergeCell ref="B318:C318"/>
    <mergeCell ref="D318:G318"/>
    <mergeCell ref="B319:C319"/>
    <mergeCell ref="D319:G319"/>
    <mergeCell ref="B320:C320"/>
    <mergeCell ref="D320:G320"/>
    <mergeCell ref="A312:G312"/>
    <mergeCell ref="A313:G313"/>
    <mergeCell ref="A314:G314"/>
    <mergeCell ref="A315:G315"/>
    <mergeCell ref="B317:C317"/>
    <mergeCell ref="D317:G317"/>
    <mergeCell ref="A299:A300"/>
    <mergeCell ref="B299:B300"/>
    <mergeCell ref="C299:C300"/>
    <mergeCell ref="D299:D300"/>
    <mergeCell ref="E299:E300"/>
    <mergeCell ref="F299:G299"/>
    <mergeCell ref="B296:C296"/>
    <mergeCell ref="D296:G296"/>
    <mergeCell ref="B297:C297"/>
    <mergeCell ref="D297:G297"/>
    <mergeCell ref="B298:C298"/>
    <mergeCell ref="D298:G298"/>
    <mergeCell ref="A288:G288"/>
    <mergeCell ref="A290:G290"/>
    <mergeCell ref="A291:G291"/>
    <mergeCell ref="A292:G292"/>
    <mergeCell ref="A293:G293"/>
    <mergeCell ref="B295:C295"/>
    <mergeCell ref="D295:G295"/>
    <mergeCell ref="A278:A279"/>
    <mergeCell ref="B278:B279"/>
    <mergeCell ref="C278:C279"/>
    <mergeCell ref="D278:D279"/>
    <mergeCell ref="E278:E279"/>
    <mergeCell ref="F278:G278"/>
    <mergeCell ref="B275:C275"/>
    <mergeCell ref="D275:G275"/>
    <mergeCell ref="B276:C276"/>
    <mergeCell ref="D276:G276"/>
    <mergeCell ref="B277:C277"/>
    <mergeCell ref="D277:G277"/>
    <mergeCell ref="A269:G269"/>
    <mergeCell ref="A270:G270"/>
    <mergeCell ref="A271:G271"/>
    <mergeCell ref="A272:G272"/>
    <mergeCell ref="B274:C274"/>
    <mergeCell ref="D274:G274"/>
    <mergeCell ref="A256:A257"/>
    <mergeCell ref="B256:B257"/>
    <mergeCell ref="C256:C257"/>
    <mergeCell ref="D256:D257"/>
    <mergeCell ref="E256:E257"/>
    <mergeCell ref="F256:G256"/>
    <mergeCell ref="B253:C253"/>
    <mergeCell ref="D253:G253"/>
    <mergeCell ref="B254:C254"/>
    <mergeCell ref="D254:G254"/>
    <mergeCell ref="B255:C255"/>
    <mergeCell ref="D255:G255"/>
    <mergeCell ref="A247:G247"/>
    <mergeCell ref="A248:G248"/>
    <mergeCell ref="A249:G249"/>
    <mergeCell ref="A250:G250"/>
    <mergeCell ref="A251:G251"/>
    <mergeCell ref="B252:C252"/>
    <mergeCell ref="D252:G252"/>
    <mergeCell ref="A234:A235"/>
    <mergeCell ref="B234:B235"/>
    <mergeCell ref="C234:C235"/>
    <mergeCell ref="D234:D235"/>
    <mergeCell ref="E234:E235"/>
    <mergeCell ref="F234:G234"/>
    <mergeCell ref="B231:C231"/>
    <mergeCell ref="D231:G231"/>
    <mergeCell ref="B232:C232"/>
    <mergeCell ref="D232:G232"/>
    <mergeCell ref="B233:C233"/>
    <mergeCell ref="D233:G233"/>
    <mergeCell ref="A225:G225"/>
    <mergeCell ref="A226:G226"/>
    <mergeCell ref="A227:G227"/>
    <mergeCell ref="A228:G228"/>
    <mergeCell ref="A229:G229"/>
    <mergeCell ref="B230:C230"/>
    <mergeCell ref="D230:G230"/>
    <mergeCell ref="A216:A217"/>
    <mergeCell ref="B216:B217"/>
    <mergeCell ref="C216:C217"/>
    <mergeCell ref="D216:D217"/>
    <mergeCell ref="E216:E217"/>
    <mergeCell ref="F216:G216"/>
    <mergeCell ref="B213:C213"/>
    <mergeCell ref="D213:G213"/>
    <mergeCell ref="B214:C214"/>
    <mergeCell ref="D214:G214"/>
    <mergeCell ref="B215:C215"/>
    <mergeCell ref="D215:G215"/>
    <mergeCell ref="A207:G207"/>
    <mergeCell ref="A208:G208"/>
    <mergeCell ref="A209:G209"/>
    <mergeCell ref="A210:G210"/>
    <mergeCell ref="A211:G211"/>
    <mergeCell ref="B212:C212"/>
    <mergeCell ref="D212:G212"/>
    <mergeCell ref="A194:A195"/>
    <mergeCell ref="B194:B195"/>
    <mergeCell ref="C194:C195"/>
    <mergeCell ref="D194:D195"/>
    <mergeCell ref="E194:E195"/>
    <mergeCell ref="F194:G194"/>
    <mergeCell ref="B191:C191"/>
    <mergeCell ref="D191:G191"/>
    <mergeCell ref="B192:C192"/>
    <mergeCell ref="D192:G192"/>
    <mergeCell ref="B193:C193"/>
    <mergeCell ref="D193:G193"/>
    <mergeCell ref="A185:G185"/>
    <mergeCell ref="A186:G186"/>
    <mergeCell ref="A187:G187"/>
    <mergeCell ref="A188:G188"/>
    <mergeCell ref="B190:C190"/>
    <mergeCell ref="D190:G190"/>
    <mergeCell ref="A172:A173"/>
    <mergeCell ref="B172:B173"/>
    <mergeCell ref="C172:C173"/>
    <mergeCell ref="D172:D173"/>
    <mergeCell ref="E172:E173"/>
    <mergeCell ref="F172:G172"/>
    <mergeCell ref="B169:C169"/>
    <mergeCell ref="D169:G169"/>
    <mergeCell ref="B170:C170"/>
    <mergeCell ref="D170:G170"/>
    <mergeCell ref="B171:C171"/>
    <mergeCell ref="D171:G171"/>
    <mergeCell ref="A163:G163"/>
    <mergeCell ref="A164:G164"/>
    <mergeCell ref="A165:G165"/>
    <mergeCell ref="A166:G166"/>
    <mergeCell ref="B168:C168"/>
    <mergeCell ref="D168:G168"/>
    <mergeCell ref="A154:A155"/>
    <mergeCell ref="B154:B155"/>
    <mergeCell ref="C154:C155"/>
    <mergeCell ref="D154:D155"/>
    <mergeCell ref="E154:E155"/>
    <mergeCell ref="F154:G154"/>
    <mergeCell ref="B151:C151"/>
    <mergeCell ref="D151:G151"/>
    <mergeCell ref="B152:C152"/>
    <mergeCell ref="D152:G152"/>
    <mergeCell ref="B153:C153"/>
    <mergeCell ref="D153:G153"/>
    <mergeCell ref="A145:G145"/>
    <mergeCell ref="A146:G146"/>
    <mergeCell ref="A147:G147"/>
    <mergeCell ref="A148:G148"/>
    <mergeCell ref="B150:C150"/>
    <mergeCell ref="D150:G150"/>
    <mergeCell ref="A136:A137"/>
    <mergeCell ref="B136:B137"/>
    <mergeCell ref="C136:C137"/>
    <mergeCell ref="D136:D137"/>
    <mergeCell ref="E136:E137"/>
    <mergeCell ref="F136:G136"/>
    <mergeCell ref="B133:C133"/>
    <mergeCell ref="D133:G133"/>
    <mergeCell ref="B134:C134"/>
    <mergeCell ref="D134:G134"/>
    <mergeCell ref="B135:C135"/>
    <mergeCell ref="D135:G135"/>
    <mergeCell ref="A127:G127"/>
    <mergeCell ref="A128:G128"/>
    <mergeCell ref="A129:G129"/>
    <mergeCell ref="A130:G130"/>
    <mergeCell ref="B132:C132"/>
    <mergeCell ref="D132:G132"/>
    <mergeCell ref="B110:C110"/>
    <mergeCell ref="D110:G110"/>
    <mergeCell ref="B111:C111"/>
    <mergeCell ref="D111:G111"/>
    <mergeCell ref="A112:A113"/>
    <mergeCell ref="B112:B113"/>
    <mergeCell ref="C112:C113"/>
    <mergeCell ref="D112:D113"/>
    <mergeCell ref="E112:E113"/>
    <mergeCell ref="F112:G112"/>
    <mergeCell ref="A104:G104"/>
    <mergeCell ref="A105:G105"/>
    <mergeCell ref="A106:G106"/>
    <mergeCell ref="B108:C108"/>
    <mergeCell ref="D108:G108"/>
    <mergeCell ref="B109:C109"/>
    <mergeCell ref="D109:G109"/>
    <mergeCell ref="A2:G2"/>
    <mergeCell ref="A3:G3"/>
    <mergeCell ref="A4:G4"/>
    <mergeCell ref="A5:G5"/>
    <mergeCell ref="B7:C7"/>
    <mergeCell ref="D7:G7"/>
    <mergeCell ref="B8:C8"/>
    <mergeCell ref="D8:G8"/>
    <mergeCell ref="B9:C9"/>
    <mergeCell ref="D9:G9"/>
    <mergeCell ref="B10:C10"/>
    <mergeCell ref="D10:G10"/>
    <mergeCell ref="A11:A12"/>
    <mergeCell ref="B11:B12"/>
    <mergeCell ref="C11:C12"/>
    <mergeCell ref="D11:D12"/>
    <mergeCell ref="E11:E12"/>
    <mergeCell ref="F11:G11"/>
    <mergeCell ref="A26:G26"/>
    <mergeCell ref="A27:G27"/>
    <mergeCell ref="A28:G28"/>
    <mergeCell ref="A29:G29"/>
    <mergeCell ref="B31:C31"/>
    <mergeCell ref="D31:G31"/>
    <mergeCell ref="B32:C32"/>
    <mergeCell ref="D32:G32"/>
    <mergeCell ref="B33:C33"/>
    <mergeCell ref="D33:G33"/>
    <mergeCell ref="B34:C34"/>
    <mergeCell ref="D34:G34"/>
    <mergeCell ref="A35:A36"/>
    <mergeCell ref="B35:B36"/>
    <mergeCell ref="C35:C36"/>
    <mergeCell ref="D35:D36"/>
    <mergeCell ref="E35:E36"/>
    <mergeCell ref="F35:G35"/>
    <mergeCell ref="A53:G53"/>
    <mergeCell ref="A54:G54"/>
    <mergeCell ref="A55:G55"/>
    <mergeCell ref="A56:G56"/>
    <mergeCell ref="B58:C58"/>
    <mergeCell ref="D58:G58"/>
    <mergeCell ref="B59:C59"/>
    <mergeCell ref="D59:G59"/>
    <mergeCell ref="B60:C60"/>
    <mergeCell ref="D60:G60"/>
    <mergeCell ref="B61:C61"/>
    <mergeCell ref="D61:G61"/>
    <mergeCell ref="A62:A63"/>
    <mergeCell ref="B62:B63"/>
    <mergeCell ref="C62:C63"/>
    <mergeCell ref="D62:D63"/>
    <mergeCell ref="E62:E63"/>
    <mergeCell ref="F62:G62"/>
    <mergeCell ref="A81:G81"/>
    <mergeCell ref="A82:G82"/>
    <mergeCell ref="A83:G83"/>
    <mergeCell ref="A84:G84"/>
    <mergeCell ref="B86:C86"/>
    <mergeCell ref="D86:G86"/>
    <mergeCell ref="B87:C87"/>
    <mergeCell ref="D87:G87"/>
    <mergeCell ref="B88:C88"/>
    <mergeCell ref="D88:G88"/>
    <mergeCell ref="B89:C89"/>
    <mergeCell ref="D89:G89"/>
    <mergeCell ref="A103:G103"/>
    <mergeCell ref="A90:A91"/>
    <mergeCell ref="B90:B91"/>
    <mergeCell ref="C90:C91"/>
    <mergeCell ref="D90:D91"/>
    <mergeCell ref="E90:E91"/>
    <mergeCell ref="F90:G90"/>
  </mergeCells>
  <printOptions/>
  <pageMargins left="0.7086614173228347" right="0.19" top="0.24" bottom="0.3" header="0.24" footer="0.24"/>
  <pageSetup fitToHeight="3" horizontalDpi="600" verticalDpi="600" orientation="portrait" paperSize="9" scale="60" r:id="rId1"/>
  <rowBreaks count="11" manualBreakCount="11">
    <brk id="51" max="6" man="1"/>
    <brk id="100" max="6" man="1"/>
    <brk id="161" max="6" man="1"/>
    <brk id="223" max="6" man="1"/>
    <brk id="287" max="6" man="1"/>
    <brk id="352" max="6" man="1"/>
    <brk id="415" max="6" man="1"/>
    <brk id="452" max="6" man="1"/>
    <brk id="488" max="6" man="1"/>
    <brk id="544" max="6" man="1"/>
    <brk id="5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Ширяев</cp:lastModifiedBy>
  <cp:lastPrinted>2016-11-10T06:23:55Z</cp:lastPrinted>
  <dcterms:created xsi:type="dcterms:W3CDTF">2010-09-29T12:41:34Z</dcterms:created>
  <dcterms:modified xsi:type="dcterms:W3CDTF">2016-11-10T05:52:32Z</dcterms:modified>
  <cp:category/>
  <cp:version/>
  <cp:contentType/>
  <cp:contentStatus/>
</cp:coreProperties>
</file>